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7515" windowHeight="10260" activeTab="0"/>
  </bookViews>
  <sheets>
    <sheet name="Лист1" sheetId="1" r:id="rId1"/>
    <sheet name="Лист3" sheetId="2" r:id="rId2"/>
  </sheets>
  <definedNames>
    <definedName name="_xlnm.Print_Titles" localSheetId="0">'Лист1'!$3:$6</definedName>
  </definedNames>
  <calcPr fullCalcOnLoad="1"/>
</workbook>
</file>

<file path=xl/comments1.xml><?xml version="1.0" encoding="utf-8"?>
<comments xmlns="http://schemas.openxmlformats.org/spreadsheetml/2006/main">
  <authors>
    <author>Авраменко Я.В.</author>
    <author>Волкова И.А.</author>
  </authors>
  <commentList>
    <comment ref="F82" authorId="0">
      <text>
        <r>
          <rPr>
            <b/>
            <sz val="9"/>
            <rFont val="Tahoma"/>
            <family val="2"/>
          </rPr>
          <t>Авраменко Я.В.:</t>
        </r>
        <r>
          <rPr>
            <sz val="9"/>
            <rFont val="Tahoma"/>
            <family val="2"/>
          </rPr>
          <t xml:space="preserve">
31079,0
 (перемена)+42,0 (цро и мп)</t>
        </r>
      </text>
    </comment>
    <comment ref="H14" authorId="1">
      <text>
        <r>
          <rPr>
            <b/>
            <sz val="9"/>
            <rFont val="Tahoma"/>
            <family val="2"/>
          </rPr>
          <t>Волкова И.А.:</t>
        </r>
        <r>
          <rPr>
            <sz val="9"/>
            <rFont val="Tahoma"/>
            <family val="2"/>
          </rPr>
          <t xml:space="preserve">
3000-обл
8974,3-фед</t>
        </r>
      </text>
    </comment>
    <comment ref="H15" authorId="1">
      <text>
        <r>
          <rPr>
            <b/>
            <sz val="9"/>
            <rFont val="Tahoma"/>
            <family val="2"/>
          </rPr>
          <t>Волкова И.А.:</t>
        </r>
        <r>
          <rPr>
            <sz val="9"/>
            <rFont val="Tahoma"/>
            <family val="2"/>
          </rPr>
          <t xml:space="preserve">
3000-обл
9856,5-фед</t>
        </r>
      </text>
    </comment>
    <comment ref="H21" authorId="1">
      <text>
        <r>
          <rPr>
            <b/>
            <sz val="9"/>
            <rFont val="Tahoma"/>
            <family val="2"/>
          </rPr>
          <t>Волкова И.А.:</t>
        </r>
        <r>
          <rPr>
            <sz val="9"/>
            <rFont val="Tahoma"/>
            <family val="2"/>
          </rPr>
          <t xml:space="preserve">
3000-обл
10693,5-фед</t>
        </r>
      </text>
    </comment>
    <comment ref="H35" authorId="1">
      <text>
        <r>
          <rPr>
            <b/>
            <sz val="9"/>
            <rFont val="Tahoma"/>
            <family val="2"/>
          </rPr>
          <t>Волкова И.А.:</t>
        </r>
        <r>
          <rPr>
            <sz val="9"/>
            <rFont val="Tahoma"/>
            <family val="2"/>
          </rPr>
          <t xml:space="preserve">
3000-обл
12458,3-фед
</t>
        </r>
      </text>
    </comment>
  </commentList>
</comments>
</file>

<file path=xl/sharedStrings.xml><?xml version="1.0" encoding="utf-8"?>
<sst xmlns="http://schemas.openxmlformats.org/spreadsheetml/2006/main" count="347" uniqueCount="250">
  <si>
    <t xml:space="preserve">Наименование муниципальной программы, подпрограммы основного мероприятия </t>
  </si>
  <si>
    <t>Исполнитель мероприятия (структурное подразделение администрации городского округа город Воронеж, иной главный распорядитель средств бюджета городского округа город Воронеж), Ф.И.О., должность исполнителя)</t>
  </si>
  <si>
    <t xml:space="preserve">Ожидаемый непосредственный результат (краткое описание) от реализации подпрограммы, основного мероприятия, мероприятия в очередном финансовом году
(бюджет городского округа город Воронеж)
</t>
  </si>
  <si>
    <t>Х</t>
  </si>
  <si>
    <t>1.1.</t>
  </si>
  <si>
    <t>Модернизация материально-технической базы муниципальных дошкольных образовательных учреждений</t>
  </si>
  <si>
    <t>Приведение материально-технической базы функционирующих и вновь построенных муниципальных дошкольных образовательных организаций  в соответствие требованиям ФГОС ДО, в том числе:</t>
  </si>
  <si>
    <t>Приобретение оборудования и прочих материальных запасов</t>
  </si>
  <si>
    <t>Обеспечение высокого качества услуг дошкольного образования</t>
  </si>
  <si>
    <t>Проведение муниципального конкурса "Воспитатель года"</t>
  </si>
  <si>
    <t xml:space="preserve">Финансовое обеспечение на выполнение муниципального задания дошкольными образовательными организациями </t>
  </si>
  <si>
    <t>Осуществление финансирования муниципальных дошкольных образовательных организаций городского округа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t>
  </si>
  <si>
    <t>2.1.</t>
  </si>
  <si>
    <t>Достижение новых качественных образовательных результатов выпускниками образовательных организаций городского округа город Воронеж</t>
  </si>
  <si>
    <t>2.1.6.</t>
  </si>
  <si>
    <t>Формирование новой технологической среды в муниципальной системе образования ( обеспечение поставки современного оборудования (учебно-лабораторного, учебно – производственного и др.), мебели, учебных и учебно-наглядных пособий, совершенствование системы организации питания учащихся, обеспечение широкого использования информационно-коммуникационных технологий в образовательном процессе и управлении образованием, подключение учреждений дополнительного образования детей  к высокоскоростному доступу в сеть Интернет)</t>
  </si>
  <si>
    <t>2.1.8.</t>
  </si>
  <si>
    <t>Организация отдыха детей в каникулярное время,  временного трудоустройства в период летних школьных каникул старшеклассников в возрасте от 14 до 18 лет.</t>
  </si>
  <si>
    <t>2.1.9.</t>
  </si>
  <si>
    <t>Обеспечение учащихся общеобразовательных учреждений молочной продукцией</t>
  </si>
  <si>
    <t>2.3.</t>
  </si>
  <si>
    <t>Развитие  инфраструктуры и сети образовательных организаций с учетом прогноза демографического развития городского округа город Воронеж»</t>
  </si>
  <si>
    <t>2.3.1.</t>
  </si>
  <si>
    <t>2.3.3.</t>
  </si>
  <si>
    <t>Проведение капитального ремонта и реконструкции зданий общеобразовательных организаций  и организаций дополнительного образования детей"</t>
  </si>
  <si>
    <t>2.3.4.</t>
  </si>
  <si>
    <t>Выполнение требований санитарных и строительных норм,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 образовательного процесса и управления образованием</t>
  </si>
  <si>
    <t>2.4.</t>
  </si>
  <si>
    <t xml:space="preserve">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t>
  </si>
  <si>
    <t>2.4.4.</t>
  </si>
  <si>
    <t>Стимулирование мотивации непрерывного профессионального развития,  творческой активности педагогов, создание условий для выявления и обмена лучшими практиками  посредством участия в городских и региональных педагогических мероприятиях, таких как  конкурсы: "Учитель года", "Педагогический дебют", "Воспитатель года"</t>
  </si>
  <si>
    <t>2.5.</t>
  </si>
  <si>
    <t>2.5.1.</t>
  </si>
  <si>
    <t>Осуществление финансирования муниципальных организаций общего образования городского округа  на выполнение ими муниципального задания по оказанию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</si>
  <si>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2.5.2.</t>
  </si>
  <si>
    <t>Осуществление финансирования муниципальных организаций дополнительного образования детей городского округа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t>
  </si>
  <si>
    <t>2.5.4.</t>
  </si>
  <si>
    <t>2.5.5.</t>
  </si>
  <si>
    <t>2.5.7.</t>
  </si>
  <si>
    <t>Доплата к пенсии неработающим пенсионерам имеющим почетное звание "Заслуженный учитель Российской Федерации"</t>
  </si>
  <si>
    <t>2.5.8.</t>
  </si>
  <si>
    <t>Дотация на питание родителям (законным представителям) обучающихся в общеобразовательных учреждениях, расположенных на территории городского округа город Воронеж</t>
  </si>
  <si>
    <t>3.1.</t>
  </si>
  <si>
    <t>3.2.</t>
  </si>
  <si>
    <t>Строительство нового объекта на 220 мест в  особо востребованном микрорайоне</t>
  </si>
  <si>
    <t>Обеспечение молочной продукцией учащихся 1-9 классов</t>
  </si>
  <si>
    <t>Увеличение охвата детей городского округа качественным отдыхом в условиях муниципальных стационарных детских лагерей отдыха</t>
  </si>
  <si>
    <t>Управление образования и молодежной политики,  руководитель управления  Л.А. Кулакова</t>
  </si>
  <si>
    <t>Управление образования и молодежной политики, руководитель управления  Л.А. Кулакова</t>
  </si>
  <si>
    <t>Управление образования и молодежной политики,  руководитель управления Л.А. Кулакова</t>
  </si>
  <si>
    <t>"Вовлечение молодежи в социальную практику, обеспечение поддержки научной и творческой активности молодежи"</t>
  </si>
  <si>
    <t>"Гражданское и военно-патриотическое воспитание молодежи, содействие формированию культурно-нравственных ценностей. Развитие инфраструктуры патриотического воспитания и подготовка к службе в рядах ВС РФ"</t>
  </si>
  <si>
    <t>924 0709 210080260</t>
  </si>
  <si>
    <t>Строительство нового объекта на 1224 мест в  особо востребованном микрорайоне</t>
  </si>
  <si>
    <t>2.3.1.11</t>
  </si>
  <si>
    <t>Увеличение количества высококвалифицированных кадров и молодых специалиство в общнобразовательных учреждениях</t>
  </si>
  <si>
    <t>Снижение доли образовательных учреждений, здания которых находятся в аварийном состоянии или требуют капитального ремонта</t>
  </si>
  <si>
    <t xml:space="preserve">Реализация в полном объеме программ дошкольного образования </t>
  </si>
  <si>
    <t xml:space="preserve">Осуществление финансирования муниципальных казенных учреждений бухгалтерско-расчетных центров на ведение  централизованного бухгалтерского учета в сфере образования </t>
  </si>
  <si>
    <t>Осуществление финансирования МКУ «Центр развития образования и молодежных проектов» на оказание методической и информационной помощи муниципальным образовательным организациям</t>
  </si>
  <si>
    <t>Финансовое обеспечение на выполнение муниципального задания организациями начального общего, основного общего, среднего (полного) общего образования, организациями дополнительного образования  и межшкольными учебными комбинатами, а также  финансирование организаций, осуществляющих ведение централизованного бухгалтерского учета и оказание методической и информационной помощи муниципальным образовательным организациям</t>
  </si>
  <si>
    <t>1.2.2</t>
  </si>
  <si>
    <t>Строительство детских садов  строительными  организациями с последующим их приобретением в муниципальную собственность:</t>
  </si>
  <si>
    <t>1.2.2.9</t>
  </si>
  <si>
    <t>Управление имущественных и земельных отношений</t>
  </si>
  <si>
    <t>924 0702 02200S8130</t>
  </si>
  <si>
    <t>924 0709 0220080270</t>
  </si>
  <si>
    <t>Увеличеине количества образовательных учреждений, соответствующих СанПиН и требованиям пожарной безопасности</t>
  </si>
  <si>
    <t>Выполнение в полном объеме общеобразовательных программ</t>
  </si>
  <si>
    <t>Выполнение в полном объеме  программ дополнительного образования</t>
  </si>
  <si>
    <t xml:space="preserve">Обеспечение и организация централизованного бухгалтерского учета в сфере образования </t>
  </si>
  <si>
    <t>Оказание методической и информационной помощи муниципальным образовательным организациям</t>
  </si>
  <si>
    <t>Выплата доплаты к пенсии неработающим пенсионерам имеющим почетное звание "Заслуженный учитель Российской Федерации"</t>
  </si>
  <si>
    <t>Выплата дотации на питание родителям (законным представителям) обучающихся в общеобразовательных учреждениях, расположенных на территории городского округа город Воронеж</t>
  </si>
  <si>
    <t>924 0703 0220000590</t>
  </si>
  <si>
    <t>924 0709 0220000590</t>
  </si>
  <si>
    <t>924 1003 0220000110</t>
  </si>
  <si>
    <t>924 1006 0220000120</t>
  </si>
  <si>
    <t>924 0702 0220000590            924 0703 0220000590</t>
  </si>
  <si>
    <t>Снижение доли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</si>
  <si>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Создание в МДОУ условий, соответствующих СанПиН и требованиям ФГОС ДО</t>
  </si>
  <si>
    <t xml:space="preserve">Развитие профессиональных контактов и поддержка талантливых, творчески работающих педагогов муниципальных бюджетных дошкольных образовательных учреждений </t>
  </si>
  <si>
    <t>2.3.2.</t>
  </si>
  <si>
    <t>1.3.</t>
  </si>
  <si>
    <t>1.3.1.</t>
  </si>
  <si>
    <t>1.3.1.1.</t>
  </si>
  <si>
    <t>1.4.</t>
  </si>
  <si>
    <t>1.4.3.</t>
  </si>
  <si>
    <t>1.5.</t>
  </si>
  <si>
    <t>1.5.1.</t>
  </si>
  <si>
    <t>Управление строительной политики, руководитель               В.А. Пешков</t>
  </si>
  <si>
    <t xml:space="preserve">УТВЕРЖДАЮ
Руководитель управления образования
и молодежной политики администрации городского округа город Воронеж
___________________________ Л.А. Кулакова
</t>
  </si>
  <si>
    <t>Строительство нового объекта на 280 мест в  особо востребованном микрорайоне</t>
  </si>
  <si>
    <t>1.2.2.13</t>
  </si>
  <si>
    <t>Строительство нового объекта на 100 мест в  особо востребованном микрорайоне</t>
  </si>
  <si>
    <t>Строительство общеобразовательной школы на 1101 учащегося по адресу: г. Воронеж жилой массив Олимпийский,14</t>
  </si>
  <si>
    <t>2.3.1.10</t>
  </si>
  <si>
    <t xml:space="preserve">Строительство  общеобразовательных организаций </t>
  </si>
  <si>
    <t xml:space="preserve">Строительство объекта «Комплексная  жилая застройка микрорайона АI по ул. Острогожская р.п. Шилово г.Воронежа. Общеобразовательная школа на 1224 мест» </t>
  </si>
  <si>
    <t>Строительство общеобразовательной школы на 1224 места по ул. Артамонова в г. Воронеже</t>
  </si>
  <si>
    <t>Строительство общеобразовательной школы на 1101 место по ул. Ф. Тютчева,6</t>
  </si>
  <si>
    <t xml:space="preserve">Строительство пристроек к существующим образовательным организациям
 </t>
  </si>
  <si>
    <t>Строительство пристройки к действующему общеобразовательному учреждению в особо востребованном микрорайоне</t>
  </si>
  <si>
    <t>2.3.2.4</t>
  </si>
  <si>
    <t>Строительство общеобразовательных учреждений и пристройки к существующему образовательному учреждению в особо востребованном микрорайоне</t>
  </si>
  <si>
    <t>Управление образования и молодежной политики, руководитель управления  Л.А. Кулакова, управы районов городского округа город Воронеж</t>
  </si>
  <si>
    <t>Уточненные плановые бюджетные ассигнования на очередной финансовый год, тыс. руб.</t>
  </si>
  <si>
    <t>ВСЕГО</t>
  </si>
  <si>
    <t>федеральный бюджет</t>
  </si>
  <si>
    <t>областной бюджет</t>
  </si>
  <si>
    <t>бюджет городского округа город Воронеж</t>
  </si>
  <si>
    <t>в том числе по источникам:</t>
  </si>
  <si>
    <t>№ п/п</t>
  </si>
  <si>
    <t>Муниципальная программа "Развитие образования"</t>
  </si>
  <si>
    <t>Подпрограмма 1 муниципальной программы городского округа город Воронеж "Развитие дошкольного образования"</t>
  </si>
  <si>
    <t>Подпрограмма 2 муниципальной программы городского округа город Воронеж "Развитие общего и дополнительного образования"</t>
  </si>
  <si>
    <t>Подпрограмма 3  муниципальной программы городского округа город Воронеж "Вовлечение молодежи в социальную практику"</t>
  </si>
  <si>
    <t>3</t>
  </si>
  <si>
    <t>Основное мероприятие 1 "Создание условий для отдыха детей городского округа город Воронеж"</t>
  </si>
  <si>
    <t>1,6.</t>
  </si>
  <si>
    <t>Содержание муниципальных учреждений, оплата товаров и услуг из средств областного бюджета</t>
  </si>
  <si>
    <t>Приобретение товаров (работ, услуг) муниципальными дошкольными образовательныыми организациями городского округа из средств областного бюджета на укрепление их материально-технической базы.</t>
  </si>
  <si>
    <t>Основное мероприятие 2 "Социализация детей- сирот и детей, нуждающихся в особой защите государства</t>
  </si>
  <si>
    <t>Проведение мероприятий направленных на организацию системы материальной поддержки и стимулирования лиц, принявших в семью детей-сирот и детей, оставшихся без попечения родителей, а также на организацию ежемесячных выплат на содержание указанной категории детей</t>
  </si>
  <si>
    <t>Приобретение товаров (работ, услуг) муниципальными образовательныыми организациями городского округа из средств областного бюджета на укрепление их материально-технической базы.</t>
  </si>
  <si>
    <t>2.6</t>
  </si>
  <si>
    <t>Управы районов городского округа город Воронеж</t>
  </si>
  <si>
    <t>924 0707 02200S8320</t>
  </si>
  <si>
    <t>924 0702 0220000590,           924 0702 0220078120</t>
  </si>
  <si>
    <t>924 0707 0200100590,              924 0707 02001S8410</t>
  </si>
  <si>
    <t>1.5.2.</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</si>
  <si>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</si>
  <si>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924 1004 0210078150</t>
  </si>
  <si>
    <t xml:space="preserve"> Осуществление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
</t>
  </si>
  <si>
    <t xml:space="preserve">КБК (в соответствии с решением Воронежской городской Думы о бюджете городского округа город Воронеж)
</t>
  </si>
  <si>
    <t>Проведение капитального ремонта и ремонта, обеспечивающего стабильное функционирование дошкольных образовательных учреждений</t>
  </si>
  <si>
    <t>1.2.</t>
  </si>
  <si>
    <t>Строительство и реконструкция объектов дошкольного образования</t>
  </si>
  <si>
    <t xml:space="preserve">Строительство и реконструкция муниципальных объектов дошкольного образования </t>
  </si>
  <si>
    <t xml:space="preserve">1.2.1 </t>
  </si>
  <si>
    <t>Управление строительной политики,                                        руководитель         Пешков В.А.</t>
  </si>
  <si>
    <t>Детский сад на 150 мест в гмкр. Подклетное, ул. Красочная, 1</t>
  </si>
  <si>
    <t>1.2.1.13</t>
  </si>
  <si>
    <t>1.2.1.12</t>
  </si>
  <si>
    <t>Детский сад на 150 мест в мкр.Малышево, ул. Школьная, 52</t>
  </si>
  <si>
    <t>Строительство детского сада на 150 мест в мкр.Малышево, ул. Школьная, 52 в особо востребованном микрорайоне</t>
  </si>
  <si>
    <t>Строительство детского саада  на 150 мест в гмкр. Подклетное, ул. Красочная, 1 в особо востребованном микрорайоне</t>
  </si>
  <si>
    <t>1.2.1.6</t>
  </si>
  <si>
    <t>1.2.1.8</t>
  </si>
  <si>
    <t>Строительство детского сада на 310 мест по ул. Шишкова в г Воронеже в особо востребованном микрорайоне</t>
  </si>
  <si>
    <t>Детский сад на 220 мест  по ул.  Шишкова,140б, ж/м Олимпийский*</t>
  </si>
  <si>
    <t>Строительство общеобразовательной школы на 1224 учащихся по ул. Шишкова, 140б</t>
  </si>
  <si>
    <t>Пристройка к МОУ СОШ № 46 по ул. Дм. Горина,61 (Подгорное)</t>
  </si>
  <si>
    <t>Пристройка к МОУ СОШ № 84 в г. Воронеже по ул. Тепличная, 206</t>
  </si>
  <si>
    <t>2.3.2.1</t>
  </si>
  <si>
    <t xml:space="preserve"> Строительство пристройки к МБОУ СОШ № 54 в городском округе город Воронеж</t>
  </si>
  <si>
    <t>924 0701 0210000590,                     924 0701 0210078290</t>
  </si>
  <si>
    <t>1.2.1.10</t>
  </si>
  <si>
    <t xml:space="preserve">Комплексная жилая застройка в микрорайоне АI по ул.Острогожскаяа,р.п. Шилово </t>
  </si>
  <si>
    <t>1.2.2.13 Встроенный детский сад на 100 мест по ул. Краснознаменная,57/2, пом.1/1</t>
  </si>
  <si>
    <t>Пристройка к МБОУ лицей № 4 по ул. Генирала Лизюкова,87</t>
  </si>
  <si>
    <t>Пристройка к МБОУ СОШ № 77 по пер. Звездный,2 (Масловка)</t>
  </si>
  <si>
    <t xml:space="preserve">924 0702 0220000590,               924 0703 0220000590                    </t>
  </si>
  <si>
    <t xml:space="preserve">978 0709 02100S8100412            </t>
  </si>
  <si>
    <t xml:space="preserve">На третьем этапе реализации муниципальной программы (2019–2020 годы) в организациях общего образования будут созданы условия для реализации федерального государственного образовательного стандарта среднего образования,  будет сформирована высокотехнологичная среда.Удельный вес численности школьников общеобразовательных организаций, обучающихся по новым федеральным образовательным стандартам, составит в 2020 году 90%. </t>
  </si>
  <si>
    <t xml:space="preserve"> Во всех общеобразовательных организациях будут созданы условия, соответствующие требованиям федеральных государственных образовательных стандартов общего образования,
будет обеспечено выполнение государственных гарантий общедоступности и бесплатности общего образования.
Уменьшится доля муниципальных общеобразовательных организаций, здания которых находятся в аварийном состоянии или требуют капитального ремонта, в общем количестве муниципальных общеобразовательных организаций до 29,3%.</t>
  </si>
  <si>
    <t xml:space="preserve"> На всех ступенях образования будут действовать механизмы внешней оценки качества образования,
  увеличится доля  участвующих в региональных, всероссийских и международных (PIRLS, TIMSS, PISA) сопоставительных исследованиях качества образования, и улучшатся их результаты.
 Результаты мониторинговых исследований будут использоваться для повышения качества обучения и обеспечения эффективного управления образовательными организациями.
</t>
  </si>
  <si>
    <t xml:space="preserve">Планируется обеспечить качественно новый уровень индивидуализации образования, позволяющий реализовывать образовательные траектории в формах семейного, дистанционного образования, самообразования.
Будет обеспечена поддержка особых групп детей в системе образования (одаренные дети, дети с ограниченными возможностями здоровья, дети в трудной жизненной ситуации и т.д.)
</t>
  </si>
  <si>
    <t>Развитие профессиональных контактов и поддержка талантливых, творчески работающих педагогов муниципальных бюджетных дошкольных образовательных учреждений.  Проведение муниципального этапа Всероссийского  профессионального конкурса «Воспитатель года – 2019»</t>
  </si>
  <si>
    <t xml:space="preserve">В 2019 году  планируется провести Х городской фестиваль педагогического мастерства «От призвания к признанию - 2019» (далее – Фестиваль). 
В рамках данного Фестиваля  будут проведены профессиональные конкурсы:
• Муниципальный этап Всероссийского профессионального конкурса «Учитель года города Воронежа - 2019»;
• Муниципальный профессиональный конкурс «Молодой педагог -2019»;
• Муниципальный профессиональный конкурс «Классный руководитель - 2019»; 
• Муниципальный профессиональный конкурс «Заместитель руководителя образовательного учреждения- 2019»;
• Муниципальный этап всероссийского профессионального конкурса «Педагог -психолог – 2019»; 
• Муниципальный этап Всероссийского конкурса "Учитель здоровья России -2019";
• Муниципальный этап Всероссийского профессионального конкурса "За нравственный подвиг учителя- 2019";
• Городской конкурс "Урок в музее".
По итогам Фестиваля сертификаты получат 20 победителей и призеров.
</t>
  </si>
  <si>
    <t xml:space="preserve">В период летних каникул 2019 г. за счет средств городского бюджета  планируется охватить организованными формами отдыха  238 человек, из них 184 человек  в пришкольных лагерях с дневным пребыванием, 28 человек в профильных лагерях и 26 человек в палаточном лагере. Планируемое количество детей, охваченных организованными формами отдыха за счет средств областного бюджета 3535 человеа,  из них  3141 человек в пришкольных лагерях с дневным пребыванием детей, 347 человек в профильных лагерях и 47 человек в палаточном лагере. По договорам, заключенными образовательными учреждениями  с ГКУ ВО Центр занятости населения "Молодежный", за счет средств областного бюджета планируется в летний период задейстовать в трудовых бригадах 2580 несовершеннолетних в возрасте от 14 до 18 лет. </t>
  </si>
  <si>
    <t>Количество молодых людей, участвующих в различных формах самоорганизации и структурах социальной направленности, составит 21465  чел.</t>
  </si>
  <si>
    <t>Организация работы 46 военно-патриотических клубов городского округа город Воронеж, количество молодых людей, участвующих в работе военно-патриотических клубов - 1641 чел.</t>
  </si>
  <si>
    <t>1.1.6.</t>
  </si>
  <si>
    <t>Комплексная жилая застройка в микрорайоне АI по ул.Острогожская,р.п. Шилово 
г. Воронежа. Детский сад на 220 мест</t>
  </si>
  <si>
    <t>Комплексное освоение в целях жилищного строительства микрорайона по ул. Ильюшина, 13 в г. Воронеже. Детский сад на 250 мест (позиция 29)</t>
  </si>
  <si>
    <t>1.2.1.11</t>
  </si>
  <si>
    <t>Детский сад на 280 мест по ул. Артамонова в г. Воронеже (включая ПИР)</t>
  </si>
  <si>
    <t>Детский сад на 220 мест по ул. Дмитрия Горина, 63 в г. Воронеж (включая ПИР)</t>
  </si>
  <si>
    <t>Детский сад на 280 мест в мкр. «Боровое»  г. Воронежа (включая ПИР)</t>
  </si>
  <si>
    <t>1.2.1.16</t>
  </si>
  <si>
    <t>Детский сад на 310 мест по ул. Шишкова в г Воронеже (включая ПИР)</t>
  </si>
  <si>
    <t>1.2.1.17</t>
  </si>
  <si>
    <t>Строительство детского сада на 280 мест по ул. Артамонова в г. Воронеже в особо востребованном микрорайоне</t>
  </si>
  <si>
    <t>Строительство детского сада на 220 мест по ул. Дмитрия Горина, 63 в г. Воронеж в особо востребованном микрорайоне</t>
  </si>
  <si>
    <t>Строительство детского сада на 280 мест в мкр. «Боровое»  г. Воронежа в особо востребованном микрорайоне</t>
  </si>
  <si>
    <t xml:space="preserve">Строительство  детского сада на 300 мест в мкр.Шилово г.о.г.Воронеж </t>
  </si>
  <si>
    <t>1.2.1.19</t>
  </si>
  <si>
    <t>Строительство детского сада на 300 мест в мкр.Шилово в г Воронеже в особо востребованном микрорайоне</t>
  </si>
  <si>
    <t>Строительство пристроек к муниципальным дошкольным образовательным учреждениям</t>
  </si>
  <si>
    <t xml:space="preserve">Строительство пристройки к функционирующему детскому саду МБДОУ «Центр развития ребенка-детский сад  № 138»,г. Воронеж, ул.Лизюкова, 41 </t>
  </si>
  <si>
    <t>1.2.3</t>
  </si>
  <si>
    <t>1.2.2.1</t>
  </si>
  <si>
    <t>Строительство пристройки к функционирующему детскому саду МБДОУ «Детский сад № 69», г. Воронеж, ул. Попова, д. 2</t>
  </si>
  <si>
    <t>1.2.2.2</t>
  </si>
  <si>
    <t>Строительство пристройки к функционирующему детскому саду МБДОУ «Детский сад общеразвивающего вида № 185», г. Воронеж, ул. 45 Стрелковой Дивизии, д. 281</t>
  </si>
  <si>
    <t>1.2.2.3</t>
  </si>
  <si>
    <t xml:space="preserve">Строительство пристройки к функционирующему детскому саду МБДОУ «Центр развития ребенка-детский сад № 73», г. Воронеж, ул. Ульяновская, д. 31 </t>
  </si>
  <si>
    <t>Строительство пристройки к  МБОУ гимназия "УВК № 1" структурное подразделение  детский сад, г. Воронеж, ул. Беговая, д. 164</t>
  </si>
  <si>
    <t>1.2.2.4</t>
  </si>
  <si>
    <t>1.2.2.5</t>
  </si>
  <si>
    <t xml:space="preserve">Строительство пристройки к функционирующему детскому саду МБДОУ «Детский сад общеразвивающего вида № 142», г. Воронеж, ул. Глинки, д. 11 </t>
  </si>
  <si>
    <t>Строительство пристройки к функционирующему детскому саду МБДОУ «Детский сад  комбинированного вида №167», г. Воронеж, ул. Теплоэнергетиков,д.21</t>
  </si>
  <si>
    <t>Строительство пристройки  к функционирующему детскому саду МБДОУ «Детский сад  № 119», г. Воронеж, ул. Тепличная, д. 18</t>
  </si>
  <si>
    <t>1.2.2.6</t>
  </si>
  <si>
    <t>1.2.2.7</t>
  </si>
  <si>
    <t>1.2.2.8</t>
  </si>
  <si>
    <t xml:space="preserve">Строительство пристройки к функционирующему детскому саду МБДОУ «Центр развития ребенка-детский сад  № 138»,г. Воронеж, ул.Лизюкова, 41 в особо востребованном микрорайоне </t>
  </si>
  <si>
    <t xml:space="preserve">Строительство пристройки к функционирующему детскому саду МБДОУ «Детский сад № 69», г. Воронеж, ул. Попова, д. 2 в особо востребованном микрорайоне </t>
  </si>
  <si>
    <t xml:space="preserve">Строительство пристройки к функционирующему детскому саду МБДОУ «Детский сад общеразвивающего вида № 185», г. Воронеж, ул. 45 Стрелковой Дивизии, д. 281 в особо востребованном микрорайоне </t>
  </si>
  <si>
    <t xml:space="preserve">Строительство пристройки к функционирующему детскому саду МБДОУ «Центр развития ребенка-детский сад № 73», г. Воронеж, ул. Ульяновская, д. 31 в особо востребованном микрорайоне </t>
  </si>
  <si>
    <t xml:space="preserve">Строительство пристройки к МБОУ гимназия "УВК № 1" структурное подразделение  детский сад, г. Воронеж, ул. Беговая, д. 164 в особо востребованном микрорайоне </t>
  </si>
  <si>
    <t xml:space="preserve">Строительство пристройки к функционирующему детскому саду МБДОУ «Детский сад общеразвивающего вида № 142», г. Воронеж, ул. Глинки, д. 11  в особо востребованном микрорайоне </t>
  </si>
  <si>
    <t xml:space="preserve">Строительство пристройки к функционирующему детскому саду МБДОУ «Детский сад  комбинированного вида №167», г. Воронеж, ул. Теплоэнергетиков,д.21 в особо востребованном микрорайоне </t>
  </si>
  <si>
    <t xml:space="preserve">Строительство пристройки к функционирующему детскому саду МБДОУ «Детский сад  № 119», г. Воронеж, ул. Тепличная, д. 18 в особо востребованном микрорайоне </t>
  </si>
  <si>
    <t>1.2.3.11</t>
  </si>
  <si>
    <t>Детский сад на 280 мест по адресу: Российская Федерация, Воронежская обл, городской округ город Воронеж, Воронеж г,                                     Козо-Полянского ул,  7 д.</t>
  </si>
  <si>
    <t>2.3.1.4</t>
  </si>
  <si>
    <t>2.3.1.6</t>
  </si>
  <si>
    <t>2.3.1.7</t>
  </si>
  <si>
    <t>Строительство нового объекта на 1001 место в  особо востребованном микрорайоне</t>
  </si>
  <si>
    <t>Комплексное освоение в целях жилищного строительства микрорайона по ул. Ильюшина, 13 в г. Воронеже. Общеобразовательная школа на 1224 места (поз.59)</t>
  </si>
  <si>
    <t>2.3.1.8</t>
  </si>
  <si>
    <t>2.3.2.3</t>
  </si>
  <si>
    <t xml:space="preserve">978 0709 02200S8100 414   </t>
  </si>
  <si>
    <t xml:space="preserve">979 0709 02200S8100 414   </t>
  </si>
  <si>
    <t xml:space="preserve">980 0709 02200S8100 414   </t>
  </si>
  <si>
    <t>2.3.2.5</t>
  </si>
  <si>
    <t>2.3.2.6</t>
  </si>
  <si>
    <t>924 0702 0220078400</t>
  </si>
  <si>
    <t>924 0701 0210078400</t>
  </si>
  <si>
    <t xml:space="preserve">924 0707 0230080290,              928 0707 0230080290,        929 0707 0230080290,         930 0707 0230080290,       931 0707 0230080290,               932 0707 0230080290,       933 0707 0230080290  </t>
  </si>
  <si>
    <t xml:space="preserve">924 0707 0230080290,           924 0707 0230080290,      928 0707 0230080290 ,      929 0707 0230080290,             930 0707 0230080290,            931 0707 0230080290,            932 0707 0230080290,             933 0707 0230080290  </t>
  </si>
  <si>
    <t xml:space="preserve">Проведение закупок немонтируемого технологического оборудования в строящихся детских садах </t>
  </si>
  <si>
    <t xml:space="preserve">Проведение закупок немонтируемого технологического оборудования </t>
  </si>
  <si>
    <t xml:space="preserve">План реализации муниципальной программы городского округа город Воронеж 
«Развитие образования» на 2019 год (в соответствии с плановыми ассигнованиями на 01.04.2019 г.)
</t>
  </si>
  <si>
    <t>1.2.1.20</t>
  </si>
  <si>
    <t>2.3.1.9</t>
  </si>
  <si>
    <t>Проведение закупок немонтируемого технологического оборудования для строящихся объектов общего образования</t>
  </si>
  <si>
    <t xml:space="preserve">928 1004 0200252600,                929 1004 0200252600,      930 1004 0200252600,        931 1004 0200252600,         932 1004 0200252600,        933 1004 0200252600,        928 1004 0200278541,         929 1004 0200278541,        930 1004 0200278541,        931 1004 0200278541,        932 1004 0200278541,          933 1004 0200278541  </t>
  </si>
  <si>
    <t>928 1004 0200278543,                            929 1004 0200278543,               930 1004 0200278543,                 931 1004 0200278543,                 932 1004 0200278543,                         933 1004 0200278543,                 928 1004 0200278542,                 929 1004 0200278542,               930 1004 0200278542,              931 1004 0200278542,                932 1004 0200278542,                   933 1004 0200278542</t>
  </si>
  <si>
    <t xml:space="preserve">924 0701 0210000590,                              924 0701 0210078290                    </t>
  </si>
  <si>
    <t xml:space="preserve">924 0701 0210000590,                  924 0701 02100L0270                      </t>
  </si>
  <si>
    <t xml:space="preserve">924 0702 0220000590,           924 0703 0220000590,                    924 0702 0220078120,        924 0702 02200S8940,             924 0702 0220078400,             924 0702 022Е452100                                         </t>
  </si>
  <si>
    <t xml:space="preserve">977.0709.021P2S8100.414 </t>
  </si>
  <si>
    <t>977.0709.021P2S8100.416</t>
  </si>
  <si>
    <t>977.0709.021P2S8100.417</t>
  </si>
  <si>
    <t xml:space="preserve">977.0709.022F1S8100.414 </t>
  </si>
  <si>
    <t xml:space="preserve">977.0709.022F1S8100.414   </t>
  </si>
  <si>
    <t xml:space="preserve">977.0709.02200S8100.414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</si>
</sst>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4">
    <font>
      <sz val="11"/>
      <color theme="1"/>
      <name val="Calibri"/>
      <family val="2"/>
    </font>
    <font>
      <sz val="11"/>
      <color indexed="8"/>
      <name val="Calibri"/>
      <family val="2"/>
    </font>
    <font>
      <sz val="10"/>
      <name val="Arial Cyr"/>
      <family val="0"/>
    </font>
    <font>
      <sz val="12"/>
      <name val="Times New Roman"/>
      <family val="1"/>
    </font>
    <font>
      <sz val="12"/>
      <name val="Arial Cyr"/>
      <family val="0"/>
    </font>
    <font>
      <sz val="10"/>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10"/>
      <name val="Times New Roman"/>
      <family val="1"/>
    </font>
    <font>
      <sz val="10"/>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theme="1"/>
      <name val="Calibri"/>
      <family val="2"/>
    </font>
    <font>
      <sz val="10"/>
      <color rgb="FF000000"/>
      <name val="Times New Roman"/>
      <family val="1"/>
    </font>
    <font>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86">
    <xf numFmtId="0" fontId="0" fillId="0" borderId="0" xfId="0" applyFont="1" applyAlignment="1">
      <alignment/>
    </xf>
    <xf numFmtId="49" fontId="5" fillId="0" borderId="10" xfId="54" applyNumberFormat="1"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2" fontId="48" fillId="0" borderId="10" xfId="0" applyNumberFormat="1" applyFont="1" applyFill="1" applyBorder="1" applyAlignment="1">
      <alignment horizontal="center" vertical="center" wrapText="1"/>
    </xf>
    <xf numFmtId="2" fontId="5" fillId="0" borderId="10" xfId="54"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0" fillId="0" borderId="0" xfId="0" applyFill="1" applyAlignment="1">
      <alignment/>
    </xf>
    <xf numFmtId="0" fontId="49"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xf>
    <xf numFmtId="2" fontId="48" fillId="0" borderId="10" xfId="0" applyNumberFormat="1" applyFont="1" applyFill="1" applyBorder="1" applyAlignment="1">
      <alignment horizontal="center" vertical="center"/>
    </xf>
    <xf numFmtId="0" fontId="48" fillId="0" borderId="11" xfId="0" applyFont="1" applyFill="1" applyBorder="1" applyAlignment="1">
      <alignment horizontal="center" vertical="center"/>
    </xf>
    <xf numFmtId="0" fontId="48" fillId="0" borderId="11" xfId="0" applyFont="1" applyFill="1" applyBorder="1" applyAlignment="1">
      <alignment horizontal="center" wrapText="1"/>
    </xf>
    <xf numFmtId="49" fontId="48" fillId="0" borderId="10" xfId="0" applyNumberFormat="1" applyFont="1" applyFill="1" applyBorder="1" applyAlignment="1">
      <alignment horizontal="left" vertical="center" wrapText="1"/>
    </xf>
    <xf numFmtId="2" fontId="48"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0" fontId="48" fillId="0" borderId="12" xfId="0" applyFont="1" applyFill="1" applyBorder="1" applyAlignment="1">
      <alignment horizontal="center"/>
    </xf>
    <xf numFmtId="0" fontId="5" fillId="0" borderId="10" xfId="54" applyFont="1" applyFill="1" applyBorder="1" applyAlignment="1">
      <alignment horizontal="center" vertical="center" textRotation="90" wrapText="1"/>
      <protection/>
    </xf>
    <xf numFmtId="0" fontId="48" fillId="10" borderId="10" xfId="0" applyFont="1" applyFill="1" applyBorder="1" applyAlignment="1">
      <alignment horizontal="center" vertical="center" wrapText="1"/>
    </xf>
    <xf numFmtId="0" fontId="48" fillId="10" borderId="10" xfId="0" applyFont="1" applyFill="1" applyBorder="1" applyAlignment="1">
      <alignment horizontal="center" vertical="center"/>
    </xf>
    <xf numFmtId="2" fontId="48" fillId="10" borderId="10" xfId="0" applyNumberFormat="1" applyFont="1" applyFill="1" applyBorder="1" applyAlignment="1">
      <alignment horizontal="center" vertical="center"/>
    </xf>
    <xf numFmtId="49" fontId="5" fillId="10" borderId="10" xfId="54" applyNumberFormat="1" applyFont="1" applyFill="1" applyBorder="1" applyAlignment="1">
      <alignment horizontal="center" vertical="center" wrapText="1"/>
      <protection/>
    </xf>
    <xf numFmtId="2" fontId="48" fillId="10" borderId="10" xfId="0" applyNumberFormat="1" applyFont="1" applyFill="1" applyBorder="1" applyAlignment="1">
      <alignment horizontal="center" vertical="center" wrapText="1"/>
    </xf>
    <xf numFmtId="49" fontId="5" fillId="10" borderId="10" xfId="53" applyNumberFormat="1" applyFont="1" applyFill="1" applyBorder="1" applyAlignment="1">
      <alignment horizontal="center" vertical="center" wrapText="1"/>
      <protection/>
    </xf>
    <xf numFmtId="0" fontId="5" fillId="10" borderId="10" xfId="53" applyFont="1" applyFill="1" applyBorder="1" applyAlignment="1">
      <alignment horizontal="center" vertical="center" wrapText="1"/>
      <protection/>
    </xf>
    <xf numFmtId="2" fontId="5" fillId="10" borderId="10" xfId="54" applyNumberFormat="1" applyFont="1" applyFill="1" applyBorder="1" applyAlignment="1">
      <alignment horizontal="center" vertical="center" wrapText="1"/>
      <protection/>
    </xf>
    <xf numFmtId="2" fontId="0" fillId="0" borderId="0" xfId="0" applyNumberFormat="1" applyFill="1" applyAlignment="1">
      <alignment/>
    </xf>
    <xf numFmtId="4" fontId="5" fillId="0" borderId="10" xfId="54" applyNumberFormat="1" applyFont="1" applyFill="1" applyBorder="1" applyAlignment="1">
      <alignment horizontal="center" vertical="center" wrapText="1"/>
      <protection/>
    </xf>
    <xf numFmtId="2" fontId="48" fillId="0" borderId="11" xfId="0" applyNumberFormat="1" applyFont="1" applyFill="1" applyBorder="1" applyAlignment="1">
      <alignment horizontal="center" vertical="center"/>
    </xf>
    <xf numFmtId="49" fontId="48" fillId="0" borderId="11" xfId="0" applyNumberFormat="1" applyFont="1" applyFill="1" applyBorder="1" applyAlignment="1">
      <alignment horizontal="center" vertical="center" wrapText="1"/>
    </xf>
    <xf numFmtId="2" fontId="48" fillId="1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wrapText="1"/>
    </xf>
    <xf numFmtId="4" fontId="5" fillId="10" borderId="10" xfId="0" applyNumberFormat="1" applyFont="1" applyFill="1" applyBorder="1" applyAlignment="1">
      <alignment horizontal="center" vertical="center" wrapText="1"/>
    </xf>
    <xf numFmtId="49" fontId="48" fillId="10" borderId="10" xfId="0" applyNumberFormat="1" applyFont="1" applyFill="1" applyBorder="1" applyAlignment="1">
      <alignment horizontal="center" vertical="top" wrapText="1"/>
    </xf>
    <xf numFmtId="49" fontId="50" fillId="10" borderId="10" xfId="0" applyNumberFormat="1" applyFont="1" applyFill="1" applyBorder="1" applyAlignment="1">
      <alignment horizontal="center" wrapText="1"/>
    </xf>
    <xf numFmtId="0" fontId="48" fillId="0" borderId="10" xfId="54" applyFont="1" applyFill="1" applyBorder="1" applyAlignment="1">
      <alignment horizontal="center" vertical="center" wrapText="1"/>
      <protection/>
    </xf>
    <xf numFmtId="49" fontId="48" fillId="0" borderId="10" xfId="54" applyNumberFormat="1" applyFont="1" applyFill="1" applyBorder="1" applyAlignment="1">
      <alignment horizontal="center" vertical="center" wrapText="1"/>
      <protection/>
    </xf>
    <xf numFmtId="49" fontId="48" fillId="10" borderId="10" xfId="54" applyNumberFormat="1" applyFont="1" applyFill="1" applyBorder="1" applyAlignment="1">
      <alignment horizontal="center" vertical="center" wrapText="1"/>
      <protection/>
    </xf>
    <xf numFmtId="0" fontId="48" fillId="10" borderId="10"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xf>
    <xf numFmtId="0" fontId="48" fillId="33" borderId="10" xfId="0"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0" fillId="33" borderId="0" xfId="0" applyFill="1" applyAlignment="1">
      <alignment/>
    </xf>
    <xf numFmtId="0" fontId="48" fillId="33" borderId="10" xfId="0" applyFont="1" applyFill="1" applyBorder="1" applyAlignment="1">
      <alignment horizontal="center" vertical="center"/>
    </xf>
    <xf numFmtId="2" fontId="48" fillId="33" borderId="10" xfId="0" applyNumberFormat="1" applyFont="1" applyFill="1" applyBorder="1" applyAlignment="1">
      <alignment horizontal="center" vertical="center"/>
    </xf>
    <xf numFmtId="14" fontId="48" fillId="33" borderId="10" xfId="0" applyNumberFormat="1" applyFont="1" applyFill="1" applyBorder="1" applyAlignment="1">
      <alignment horizontal="center" vertical="center"/>
    </xf>
    <xf numFmtId="4"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wrapText="1"/>
    </xf>
    <xf numFmtId="2" fontId="48" fillId="33" borderId="10" xfId="0" applyNumberFormat="1" applyFont="1" applyFill="1" applyBorder="1" applyAlignment="1">
      <alignment horizontal="center" vertical="center" wrapText="1"/>
    </xf>
    <xf numFmtId="0" fontId="0" fillId="33" borderId="10" xfId="0" applyFill="1" applyBorder="1" applyAlignment="1">
      <alignment wrapText="1"/>
    </xf>
    <xf numFmtId="0" fontId="0" fillId="33" borderId="10" xfId="0" applyFill="1" applyBorder="1" applyAlignment="1">
      <alignment/>
    </xf>
    <xf numFmtId="49" fontId="5"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xf>
    <xf numFmtId="0" fontId="51" fillId="0" borderId="0" xfId="0" applyFont="1" applyFill="1" applyAlignment="1">
      <alignment vertical="center" wrapText="1"/>
    </xf>
    <xf numFmtId="0" fontId="5" fillId="0" borderId="10" xfId="0" applyFont="1" applyFill="1" applyBorder="1" applyAlignment="1">
      <alignment horizontal="center" vertical="center" wrapText="1"/>
    </xf>
    <xf numFmtId="0" fontId="3" fillId="0" borderId="0" xfId="54" applyFont="1" applyFill="1" applyAlignment="1">
      <alignment horizontal="center" vertical="center" wrapText="1"/>
      <protection/>
    </xf>
    <xf numFmtId="0" fontId="4" fillId="0" borderId="0" xfId="54" applyFont="1" applyFill="1" applyAlignment="1">
      <alignment horizontal="center" vertical="center" wrapText="1"/>
      <protection/>
    </xf>
    <xf numFmtId="0" fontId="2" fillId="0" borderId="0" xfId="54" applyFill="1" applyAlignment="1">
      <alignment horizontal="center" vertical="center" wrapText="1"/>
      <protection/>
    </xf>
    <xf numFmtId="0" fontId="3" fillId="0" borderId="0"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49" fontId="5" fillId="0" borderId="11" xfId="54" applyNumberFormat="1" applyFont="1" applyFill="1" applyBorder="1" applyAlignment="1">
      <alignment horizontal="center" wrapText="1"/>
      <protection/>
    </xf>
    <xf numFmtId="49" fontId="5" fillId="0" borderId="13" xfId="54" applyNumberFormat="1" applyFont="1" applyFill="1" applyBorder="1" applyAlignment="1">
      <alignment horizontal="center" wrapText="1"/>
      <protection/>
    </xf>
    <xf numFmtId="49" fontId="5" fillId="0" borderId="12" xfId="54" applyNumberFormat="1" applyFont="1" applyFill="1" applyBorder="1" applyAlignment="1">
      <alignment horizontal="center" wrapText="1"/>
      <protection/>
    </xf>
    <xf numFmtId="0" fontId="5" fillId="0" borderId="10" xfId="53" applyFont="1" applyFill="1" applyBorder="1" applyAlignment="1">
      <alignment horizontal="center" wrapText="1"/>
      <protection/>
    </xf>
    <xf numFmtId="0" fontId="5" fillId="0" borderId="10" xfId="54" applyFont="1" applyFill="1" applyBorder="1" applyAlignment="1">
      <alignment horizontal="center" wrapText="1"/>
      <protection/>
    </xf>
    <xf numFmtId="0" fontId="5" fillId="0" borderId="11" xfId="54" applyFont="1" applyFill="1" applyBorder="1" applyAlignment="1">
      <alignment horizontal="center" wrapText="1"/>
      <protection/>
    </xf>
    <xf numFmtId="0" fontId="5" fillId="0" borderId="13" xfId="54" applyFont="1" applyFill="1" applyBorder="1" applyAlignment="1">
      <alignment horizontal="center" wrapText="1"/>
      <protection/>
    </xf>
    <xf numFmtId="0" fontId="5" fillId="0" borderId="12" xfId="54" applyFont="1" applyFill="1" applyBorder="1" applyAlignment="1">
      <alignment horizontal="center" wrapText="1"/>
      <protection/>
    </xf>
    <xf numFmtId="0" fontId="5" fillId="0" borderId="10" xfId="54" applyFont="1" applyFill="1" applyBorder="1" applyAlignment="1">
      <alignment horizontal="center" vertical="center" textRotation="90" wrapText="1"/>
      <protection/>
    </xf>
    <xf numFmtId="0" fontId="0" fillId="10" borderId="14" xfId="0" applyFill="1" applyBorder="1" applyAlignment="1">
      <alignment horizontal="center" wrapText="1"/>
    </xf>
    <xf numFmtId="0" fontId="0" fillId="10" borderId="15" xfId="0" applyFill="1" applyBorder="1" applyAlignment="1">
      <alignment horizontal="center" wrapText="1"/>
    </xf>
    <xf numFmtId="0" fontId="52" fillId="10" borderId="10" xfId="0" applyFont="1" applyFill="1" applyBorder="1" applyAlignment="1">
      <alignment horizontal="center" vertical="center" wrapText="1"/>
    </xf>
    <xf numFmtId="2" fontId="48" fillId="10" borderId="10" xfId="0" applyNumberFormat="1" applyFont="1" applyFill="1" applyBorder="1" applyAlignment="1">
      <alignment horizontal="center" vertical="center" wrapText="1"/>
    </xf>
    <xf numFmtId="2" fontId="48" fillId="10" borderId="10" xfId="0" applyNumberFormat="1" applyFont="1" applyFill="1" applyBorder="1" applyAlignment="1">
      <alignment horizontal="center" vertical="center"/>
    </xf>
    <xf numFmtId="0" fontId="48" fillId="10" borderId="10" xfId="0" applyFont="1" applyFill="1" applyBorder="1" applyAlignment="1">
      <alignment horizontal="center" vertical="center"/>
    </xf>
    <xf numFmtId="0" fontId="48" fillId="10" borderId="11" xfId="0" applyFont="1" applyFill="1" applyBorder="1" applyAlignment="1">
      <alignment horizontal="center" vertical="top" wrapText="1"/>
    </xf>
    <xf numFmtId="0" fontId="48" fillId="10" borderId="12" xfId="0" applyFont="1" applyFill="1" applyBorder="1" applyAlignment="1">
      <alignment horizontal="center" vertical="top" wrapText="1"/>
    </xf>
    <xf numFmtId="2" fontId="48" fillId="10" borderId="11" xfId="0" applyNumberFormat="1" applyFont="1" applyFill="1" applyBorder="1" applyAlignment="1">
      <alignment horizontal="center" vertical="center" wrapText="1"/>
    </xf>
    <xf numFmtId="2" fontId="48" fillId="10" borderId="12" xfId="0" applyNumberFormat="1"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10" borderId="12"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8</xdr:row>
      <xdr:rowOff>0</xdr:rowOff>
    </xdr:from>
    <xdr:ext cx="180975" cy="266700"/>
    <xdr:sp fLocksText="0">
      <xdr:nvSpPr>
        <xdr:cNvPr id="1" name="TextBox 29"/>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 name="TextBox 30"/>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3" name="TextBox 31"/>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4" name="TextBox 32"/>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5" name="TextBox 33"/>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6" name="TextBox 34"/>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7" name="TextBox 35"/>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8" name="TextBox 36"/>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9" name="TextBox 37"/>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0" name="TextBox 38"/>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1" name="TextBox 39"/>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2" name="TextBox 40"/>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3" name="TextBox 41"/>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4" name="TextBox 42"/>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5" name="TextBox 43"/>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6" name="TextBox 44"/>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7" name="TextBox 45"/>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8" name="TextBox 46"/>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19" name="TextBox 47"/>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0" name="TextBox 48"/>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1" name="TextBox 49"/>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2" name="TextBox 50"/>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3" name="TextBox 51"/>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4" name="TextBox 52"/>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5" name="TextBox 53"/>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6" name="TextBox 54"/>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7" name="TextBox 55"/>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180975" cy="266700"/>
    <xdr:sp fLocksText="0">
      <xdr:nvSpPr>
        <xdr:cNvPr id="28" name="TextBox 56"/>
        <xdr:cNvSpPr txBox="1">
          <a:spLocks noChangeArrowheads="1"/>
        </xdr:cNvSpPr>
      </xdr:nvSpPr>
      <xdr:spPr>
        <a:xfrm>
          <a:off x="11049000" y="480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J84"/>
  <sheetViews>
    <sheetView tabSelected="1" zoomScale="78" zoomScaleNormal="78"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63" sqref="E63"/>
    </sheetView>
  </sheetViews>
  <sheetFormatPr defaultColWidth="9.140625" defaultRowHeight="15"/>
  <cols>
    <col min="1" max="1" width="8.7109375" style="7" customWidth="1"/>
    <col min="2" max="2" width="40.140625" style="7" customWidth="1"/>
    <col min="3" max="3" width="26.7109375" style="7" customWidth="1"/>
    <col min="4" max="4" width="51.8515625" style="7" customWidth="1"/>
    <col min="5" max="5" width="24.00390625" style="7" customWidth="1"/>
    <col min="6" max="6" width="14.28125" style="7" customWidth="1"/>
    <col min="7" max="7" width="12.57421875" style="7" customWidth="1"/>
    <col min="8" max="9" width="13.00390625" style="7" customWidth="1"/>
    <col min="10" max="10" width="12.140625" style="7" bestFit="1" customWidth="1"/>
    <col min="11" max="16384" width="9.140625" style="7" customWidth="1"/>
  </cols>
  <sheetData>
    <row r="1" spans="4:9" ht="78.75" customHeight="1">
      <c r="D1" s="60" t="s">
        <v>91</v>
      </c>
      <c r="E1" s="61"/>
      <c r="F1" s="62"/>
      <c r="G1" s="30"/>
      <c r="H1" s="30"/>
      <c r="I1" s="30"/>
    </row>
    <row r="2" spans="1:6" ht="44.25" customHeight="1">
      <c r="A2" s="63" t="s">
        <v>235</v>
      </c>
      <c r="B2" s="63"/>
      <c r="C2" s="63"/>
      <c r="D2" s="63"/>
      <c r="E2" s="63"/>
      <c r="F2" s="63"/>
    </row>
    <row r="3" spans="1:9" ht="65.25" customHeight="1">
      <c r="A3" s="65" t="s">
        <v>112</v>
      </c>
      <c r="B3" s="68" t="s">
        <v>0</v>
      </c>
      <c r="C3" s="69" t="s">
        <v>1</v>
      </c>
      <c r="D3" s="69" t="s">
        <v>2</v>
      </c>
      <c r="E3" s="70" t="s">
        <v>134</v>
      </c>
      <c r="F3" s="64" t="s">
        <v>106</v>
      </c>
      <c r="G3" s="64"/>
      <c r="H3" s="64"/>
      <c r="I3" s="64"/>
    </row>
    <row r="4" spans="1:9" ht="25.5" customHeight="1">
      <c r="A4" s="66"/>
      <c r="B4" s="68"/>
      <c r="C4" s="69"/>
      <c r="D4" s="69"/>
      <c r="E4" s="71"/>
      <c r="F4" s="73" t="s">
        <v>107</v>
      </c>
      <c r="G4" s="64" t="s">
        <v>111</v>
      </c>
      <c r="H4" s="64"/>
      <c r="I4" s="64"/>
    </row>
    <row r="5" spans="1:9" ht="69.75" customHeight="1">
      <c r="A5" s="67"/>
      <c r="B5" s="68"/>
      <c r="C5" s="69"/>
      <c r="D5" s="69"/>
      <c r="E5" s="72"/>
      <c r="F5" s="73"/>
      <c r="G5" s="21" t="s">
        <v>108</v>
      </c>
      <c r="H5" s="21" t="s">
        <v>109</v>
      </c>
      <c r="I5" s="21" t="s">
        <v>110</v>
      </c>
    </row>
    <row r="6" spans="1:9" ht="18" customHeight="1">
      <c r="A6" s="20">
        <v>1</v>
      </c>
      <c r="B6" s="20">
        <v>2</v>
      </c>
      <c r="C6" s="20">
        <v>3</v>
      </c>
      <c r="D6" s="20">
        <v>6</v>
      </c>
      <c r="E6" s="20">
        <v>7</v>
      </c>
      <c r="F6" s="20">
        <v>8</v>
      </c>
      <c r="G6" s="10">
        <v>9</v>
      </c>
      <c r="H6" s="10">
        <v>10</v>
      </c>
      <c r="I6" s="10">
        <v>11</v>
      </c>
    </row>
    <row r="7" spans="1:9" ht="25.5">
      <c r="A7" s="5"/>
      <c r="B7" s="5" t="s">
        <v>113</v>
      </c>
      <c r="C7" s="6" t="s">
        <v>3</v>
      </c>
      <c r="D7" s="6"/>
      <c r="E7" s="6"/>
      <c r="F7" s="11">
        <f>G7+H7+I7</f>
        <v>13815665.32</v>
      </c>
      <c r="G7" s="11">
        <f>G8+G46+G79+G82+G83</f>
        <v>1496039.79</v>
      </c>
      <c r="H7" s="11">
        <f>H8+H46+H79+H82+H83</f>
        <v>8039048.23</v>
      </c>
      <c r="I7" s="11">
        <f>I8+I46+I79+I82+I83</f>
        <v>4280577.3</v>
      </c>
    </row>
    <row r="8" spans="1:10" ht="51">
      <c r="A8" s="22">
        <v>1</v>
      </c>
      <c r="B8" s="22" t="s">
        <v>114</v>
      </c>
      <c r="C8" s="23"/>
      <c r="D8" s="23"/>
      <c r="E8" s="23"/>
      <c r="F8" s="24">
        <f>G8+H8+I8</f>
        <v>5106157</v>
      </c>
      <c r="G8" s="24">
        <f>G9+G11+G37+G40+G42+G45</f>
        <v>611917.9</v>
      </c>
      <c r="H8" s="34">
        <f>H9+H11+H37+H40+H42+H45</f>
        <v>2765918.8000000003</v>
      </c>
      <c r="I8" s="24">
        <f>I9+I11+I37+I40+I42+I45</f>
        <v>1728320.3</v>
      </c>
      <c r="J8" s="30"/>
    </row>
    <row r="9" spans="1:9" s="47" customFormat="1" ht="76.5" customHeight="1">
      <c r="A9" s="48" t="s">
        <v>4</v>
      </c>
      <c r="B9" s="44" t="s">
        <v>135</v>
      </c>
      <c r="C9" s="44" t="s">
        <v>47</v>
      </c>
      <c r="D9" s="44" t="s">
        <v>79</v>
      </c>
      <c r="E9" s="48"/>
      <c r="F9" s="49">
        <f>F10</f>
        <v>49660</v>
      </c>
      <c r="G9" s="45">
        <f>+G10</f>
        <v>850</v>
      </c>
      <c r="H9" s="45">
        <f>+H10</f>
        <v>150</v>
      </c>
      <c r="I9" s="45">
        <f>+I10</f>
        <v>48660</v>
      </c>
    </row>
    <row r="10" spans="1:9" s="47" customFormat="1" ht="69" customHeight="1">
      <c r="A10" s="50" t="s">
        <v>173</v>
      </c>
      <c r="B10" s="44" t="s">
        <v>135</v>
      </c>
      <c r="C10" s="44" t="s">
        <v>47</v>
      </c>
      <c r="D10" s="44" t="s">
        <v>79</v>
      </c>
      <c r="E10" s="46" t="s">
        <v>242</v>
      </c>
      <c r="F10" s="49">
        <f>G10+H10+I10</f>
        <v>49660</v>
      </c>
      <c r="G10" s="51">
        <v>850</v>
      </c>
      <c r="H10" s="51">
        <v>150</v>
      </c>
      <c r="I10" s="51">
        <v>48660</v>
      </c>
    </row>
    <row r="11" spans="1:9" s="47" customFormat="1" ht="69" customHeight="1">
      <c r="A11" s="48" t="s">
        <v>136</v>
      </c>
      <c r="B11" s="44" t="s">
        <v>137</v>
      </c>
      <c r="C11" s="44"/>
      <c r="D11" s="44"/>
      <c r="E11" s="43"/>
      <c r="F11" s="49">
        <f>F12+F33+F24</f>
        <v>1235495.8</v>
      </c>
      <c r="G11" s="49">
        <f>G12+G33+G24</f>
        <v>611067.9</v>
      </c>
      <c r="H11" s="49">
        <f>H12+H33+H24</f>
        <v>445750.60000000003</v>
      </c>
      <c r="I11" s="49">
        <f>I12+I33+I24</f>
        <v>178677.30000000002</v>
      </c>
    </row>
    <row r="12" spans="1:9" s="47" customFormat="1" ht="69" customHeight="1">
      <c r="A12" s="43" t="s">
        <v>139</v>
      </c>
      <c r="B12" s="44" t="s">
        <v>138</v>
      </c>
      <c r="C12" s="45" t="s">
        <v>140</v>
      </c>
      <c r="D12" s="44"/>
      <c r="E12" s="43"/>
      <c r="F12" s="49">
        <f>F14+F15+F21+F13+F16+F17+F18+F19+F20+F22+F23</f>
        <v>920936</v>
      </c>
      <c r="G12" s="49">
        <f>G14+G15+G21+G13+G16+G17+G18+G19+G20+G22+G23</f>
        <v>410458.30000000005</v>
      </c>
      <c r="H12" s="49">
        <f>H14+H15+H21+H13+H16+H17+H18+H19+H20+H22+H23</f>
        <v>364276.5</v>
      </c>
      <c r="I12" s="49">
        <f>I14+I15+I21+I13+I16+I17+I18+I19+I20+I22+I23</f>
        <v>146201.2</v>
      </c>
    </row>
    <row r="13" spans="1:9" s="47" customFormat="1" ht="69" customHeight="1" hidden="1">
      <c r="A13" s="43" t="s">
        <v>157</v>
      </c>
      <c r="B13" s="52" t="s">
        <v>158</v>
      </c>
      <c r="C13" s="45" t="s">
        <v>140</v>
      </c>
      <c r="D13" s="44"/>
      <c r="E13" s="43"/>
      <c r="F13" s="49">
        <f>G13+H13+I13</f>
        <v>0</v>
      </c>
      <c r="G13" s="49"/>
      <c r="H13" s="49"/>
      <c r="I13" s="49"/>
    </row>
    <row r="14" spans="1:9" s="47" customFormat="1" ht="69" customHeight="1">
      <c r="A14" s="43" t="s">
        <v>147</v>
      </c>
      <c r="B14" s="44" t="s">
        <v>141</v>
      </c>
      <c r="C14" s="45" t="s">
        <v>140</v>
      </c>
      <c r="D14" s="44" t="s">
        <v>146</v>
      </c>
      <c r="E14" s="46" t="s">
        <v>244</v>
      </c>
      <c r="F14" s="49">
        <f aca="true" t="shared" si="0" ref="F14:F32">G14+H14+I14</f>
        <v>91083.9</v>
      </c>
      <c r="G14" s="45">
        <v>46118.7</v>
      </c>
      <c r="H14" s="45">
        <v>32150.1</v>
      </c>
      <c r="I14" s="45">
        <v>12815.1</v>
      </c>
    </row>
    <row r="15" spans="1:9" s="47" customFormat="1" ht="69" customHeight="1">
      <c r="A15" s="43" t="s">
        <v>148</v>
      </c>
      <c r="B15" s="44" t="s">
        <v>144</v>
      </c>
      <c r="C15" s="45" t="s">
        <v>140</v>
      </c>
      <c r="D15" s="44" t="s">
        <v>145</v>
      </c>
      <c r="E15" s="46" t="s">
        <v>244</v>
      </c>
      <c r="F15" s="49">
        <f t="shared" si="0"/>
        <v>84347.3</v>
      </c>
      <c r="G15" s="45">
        <v>46118.7</v>
      </c>
      <c r="H15" s="45">
        <v>27333.4</v>
      </c>
      <c r="I15" s="45">
        <v>10895.2</v>
      </c>
    </row>
    <row r="16" spans="1:9" s="47" customFormat="1" ht="69" customHeight="1" hidden="1">
      <c r="A16" s="43" t="s">
        <v>157</v>
      </c>
      <c r="B16" s="44" t="s">
        <v>174</v>
      </c>
      <c r="C16" s="45" t="s">
        <v>140</v>
      </c>
      <c r="D16" s="44"/>
      <c r="E16" s="46" t="s">
        <v>245</v>
      </c>
      <c r="F16" s="49">
        <f t="shared" si="0"/>
        <v>0</v>
      </c>
      <c r="G16" s="45"/>
      <c r="H16" s="45"/>
      <c r="I16" s="45"/>
    </row>
    <row r="17" spans="1:9" s="47" customFormat="1" ht="69" customHeight="1" hidden="1">
      <c r="A17" s="43" t="s">
        <v>176</v>
      </c>
      <c r="B17" s="44" t="s">
        <v>175</v>
      </c>
      <c r="C17" s="45" t="s">
        <v>140</v>
      </c>
      <c r="D17" s="44"/>
      <c r="E17" s="46" t="s">
        <v>246</v>
      </c>
      <c r="F17" s="49">
        <f t="shared" si="0"/>
        <v>0</v>
      </c>
      <c r="G17" s="45"/>
      <c r="H17" s="45"/>
      <c r="I17" s="45"/>
    </row>
    <row r="18" spans="1:9" s="47" customFormat="1" ht="69" customHeight="1">
      <c r="A18" s="43" t="s">
        <v>143</v>
      </c>
      <c r="B18" s="44" t="s">
        <v>177</v>
      </c>
      <c r="C18" s="45" t="s">
        <v>140</v>
      </c>
      <c r="D18" s="44" t="s">
        <v>183</v>
      </c>
      <c r="E18" s="46" t="s">
        <v>244</v>
      </c>
      <c r="F18" s="49">
        <f t="shared" si="0"/>
        <v>216330.5</v>
      </c>
      <c r="G18" s="45">
        <v>70014.7</v>
      </c>
      <c r="H18" s="45">
        <v>104615.8</v>
      </c>
      <c r="I18" s="45">
        <v>41700</v>
      </c>
    </row>
    <row r="19" spans="1:9" s="47" customFormat="1" ht="69" customHeight="1">
      <c r="A19" s="43" t="s">
        <v>142</v>
      </c>
      <c r="B19" s="44" t="s">
        <v>178</v>
      </c>
      <c r="C19" s="45" t="s">
        <v>140</v>
      </c>
      <c r="D19" s="44" t="s">
        <v>184</v>
      </c>
      <c r="E19" s="46" t="s">
        <v>244</v>
      </c>
      <c r="F19" s="49">
        <f t="shared" si="0"/>
        <v>118531</v>
      </c>
      <c r="G19" s="45">
        <v>88228.7</v>
      </c>
      <c r="H19" s="45">
        <v>21666.2</v>
      </c>
      <c r="I19" s="45">
        <v>8636.1</v>
      </c>
    </row>
    <row r="20" spans="1:9" s="47" customFormat="1" ht="69" customHeight="1">
      <c r="A20" s="43" t="s">
        <v>180</v>
      </c>
      <c r="B20" s="44" t="s">
        <v>179</v>
      </c>
      <c r="C20" s="45" t="s">
        <v>140</v>
      </c>
      <c r="D20" s="44" t="s">
        <v>185</v>
      </c>
      <c r="E20" s="46" t="s">
        <v>244</v>
      </c>
      <c r="F20" s="49">
        <f t="shared" si="0"/>
        <v>190174.7</v>
      </c>
      <c r="G20" s="45">
        <v>76488.7</v>
      </c>
      <c r="H20" s="45">
        <v>81285.5</v>
      </c>
      <c r="I20" s="45">
        <v>32400.5</v>
      </c>
    </row>
    <row r="21" spans="1:9" s="47" customFormat="1" ht="69" customHeight="1">
      <c r="A21" s="43" t="s">
        <v>182</v>
      </c>
      <c r="B21" s="44" t="s">
        <v>181</v>
      </c>
      <c r="C21" s="45" t="s">
        <v>140</v>
      </c>
      <c r="D21" s="44" t="s">
        <v>149</v>
      </c>
      <c r="E21" s="46" t="s">
        <v>244</v>
      </c>
      <c r="F21" s="49">
        <f t="shared" si="0"/>
        <v>207000.6</v>
      </c>
      <c r="G21" s="45">
        <v>73488.8</v>
      </c>
      <c r="H21" s="45">
        <v>95460.9</v>
      </c>
      <c r="I21" s="45">
        <v>38050.9</v>
      </c>
    </row>
    <row r="22" spans="1:9" s="47" customFormat="1" ht="69" customHeight="1">
      <c r="A22" s="43" t="s">
        <v>187</v>
      </c>
      <c r="B22" s="44" t="s">
        <v>186</v>
      </c>
      <c r="C22" s="45" t="s">
        <v>140</v>
      </c>
      <c r="D22" s="44" t="s">
        <v>188</v>
      </c>
      <c r="E22" s="46" t="s">
        <v>244</v>
      </c>
      <c r="F22" s="49">
        <f t="shared" si="0"/>
        <v>12468</v>
      </c>
      <c r="G22" s="45">
        <v>10000</v>
      </c>
      <c r="H22" s="45">
        <v>1764.6</v>
      </c>
      <c r="I22" s="45">
        <v>703.4</v>
      </c>
    </row>
    <row r="23" spans="1:9" ht="69" customHeight="1">
      <c r="A23" s="57" t="s">
        <v>236</v>
      </c>
      <c r="B23" s="58" t="s">
        <v>234</v>
      </c>
      <c r="C23" s="35" t="s">
        <v>140</v>
      </c>
      <c r="D23" s="59" t="s">
        <v>233</v>
      </c>
      <c r="E23" s="46" t="s">
        <v>244</v>
      </c>
      <c r="F23" s="11">
        <f t="shared" si="0"/>
        <v>1000</v>
      </c>
      <c r="G23" s="35"/>
      <c r="H23" s="35"/>
      <c r="I23" s="35">
        <v>1000</v>
      </c>
    </row>
    <row r="24" spans="1:9" s="47" customFormat="1" ht="69" customHeight="1">
      <c r="A24" s="43" t="s">
        <v>61</v>
      </c>
      <c r="B24" s="44" t="s">
        <v>189</v>
      </c>
      <c r="C24" s="45"/>
      <c r="D24" s="44"/>
      <c r="E24" s="46"/>
      <c r="F24" s="49">
        <f t="shared" si="0"/>
        <v>162827.69999999998</v>
      </c>
      <c r="G24" s="45">
        <f>SUM(G25:G32)</f>
        <v>130594.9</v>
      </c>
      <c r="H24" s="45">
        <f>SUM(H25:H32)</f>
        <v>23046.199999999997</v>
      </c>
      <c r="I24" s="45">
        <f>SUM(I25:I32)</f>
        <v>9186.6</v>
      </c>
    </row>
    <row r="25" spans="1:9" s="47" customFormat="1" ht="69" customHeight="1">
      <c r="A25" s="43" t="s">
        <v>192</v>
      </c>
      <c r="B25" s="44" t="s">
        <v>190</v>
      </c>
      <c r="C25" s="45" t="s">
        <v>140</v>
      </c>
      <c r="D25" s="44" t="s">
        <v>207</v>
      </c>
      <c r="E25" s="46" t="s">
        <v>244</v>
      </c>
      <c r="F25" s="49">
        <f t="shared" si="0"/>
        <v>16470.8</v>
      </c>
      <c r="G25" s="45">
        <v>13210.3</v>
      </c>
      <c r="H25" s="45">
        <v>2331.2</v>
      </c>
      <c r="I25" s="45">
        <v>929.3</v>
      </c>
    </row>
    <row r="26" spans="1:9" s="47" customFormat="1" ht="69" customHeight="1">
      <c r="A26" s="43" t="s">
        <v>194</v>
      </c>
      <c r="B26" s="44" t="s">
        <v>193</v>
      </c>
      <c r="C26" s="45" t="s">
        <v>140</v>
      </c>
      <c r="D26" s="44" t="s">
        <v>208</v>
      </c>
      <c r="E26" s="46" t="s">
        <v>244</v>
      </c>
      <c r="F26" s="49">
        <f t="shared" si="0"/>
        <v>25530.9</v>
      </c>
      <c r="G26" s="45">
        <v>20476.9</v>
      </c>
      <c r="H26" s="45">
        <v>3613.6</v>
      </c>
      <c r="I26" s="45">
        <v>1440.4</v>
      </c>
    </row>
    <row r="27" spans="1:9" s="47" customFormat="1" ht="69" customHeight="1">
      <c r="A27" s="43" t="s">
        <v>196</v>
      </c>
      <c r="B27" s="44" t="s">
        <v>195</v>
      </c>
      <c r="C27" s="45" t="s">
        <v>140</v>
      </c>
      <c r="D27" s="44" t="s">
        <v>209</v>
      </c>
      <c r="E27" s="46" t="s">
        <v>244</v>
      </c>
      <c r="F27" s="49">
        <f t="shared" si="0"/>
        <v>22353.1</v>
      </c>
      <c r="G27" s="45">
        <v>17928.2</v>
      </c>
      <c r="H27" s="45">
        <v>3163.8</v>
      </c>
      <c r="I27" s="45">
        <v>1261.1</v>
      </c>
    </row>
    <row r="28" spans="1:9" s="47" customFormat="1" ht="69" customHeight="1">
      <c r="A28" s="43" t="s">
        <v>199</v>
      </c>
      <c r="B28" s="44" t="s">
        <v>197</v>
      </c>
      <c r="C28" s="45" t="s">
        <v>140</v>
      </c>
      <c r="D28" s="44" t="s">
        <v>210</v>
      </c>
      <c r="E28" s="46" t="s">
        <v>244</v>
      </c>
      <c r="F28" s="49">
        <f t="shared" si="0"/>
        <v>25530.9</v>
      </c>
      <c r="G28" s="45">
        <v>20476.9</v>
      </c>
      <c r="H28" s="45">
        <v>3613.6</v>
      </c>
      <c r="I28" s="45">
        <v>1440.4</v>
      </c>
    </row>
    <row r="29" spans="1:9" s="47" customFormat="1" ht="69" customHeight="1">
      <c r="A29" s="43" t="s">
        <v>200</v>
      </c>
      <c r="B29" s="44" t="s">
        <v>198</v>
      </c>
      <c r="C29" s="45" t="s">
        <v>140</v>
      </c>
      <c r="D29" s="44" t="s">
        <v>211</v>
      </c>
      <c r="E29" s="46" t="s">
        <v>244</v>
      </c>
      <c r="F29" s="49">
        <f t="shared" si="0"/>
        <v>16470.8</v>
      </c>
      <c r="G29" s="45">
        <v>13210.3</v>
      </c>
      <c r="H29" s="45">
        <v>2331.2</v>
      </c>
      <c r="I29" s="45">
        <v>929.3</v>
      </c>
    </row>
    <row r="30" spans="1:9" s="47" customFormat="1" ht="69" customHeight="1">
      <c r="A30" s="43" t="s">
        <v>204</v>
      </c>
      <c r="B30" s="44" t="s">
        <v>201</v>
      </c>
      <c r="C30" s="45" t="s">
        <v>140</v>
      </c>
      <c r="D30" s="44" t="s">
        <v>212</v>
      </c>
      <c r="E30" s="46" t="s">
        <v>244</v>
      </c>
      <c r="F30" s="49">
        <f t="shared" si="0"/>
        <v>20000.2</v>
      </c>
      <c r="G30" s="45">
        <v>16041</v>
      </c>
      <c r="H30" s="45">
        <v>2830.8</v>
      </c>
      <c r="I30" s="45">
        <v>1128.4</v>
      </c>
    </row>
    <row r="31" spans="1:9" s="47" customFormat="1" ht="69" customHeight="1">
      <c r="A31" s="43" t="s">
        <v>205</v>
      </c>
      <c r="B31" s="44" t="s">
        <v>202</v>
      </c>
      <c r="C31" s="45" t="s">
        <v>140</v>
      </c>
      <c r="D31" s="44" t="s">
        <v>213</v>
      </c>
      <c r="E31" s="46" t="s">
        <v>244</v>
      </c>
      <c r="F31" s="49">
        <f t="shared" si="0"/>
        <v>16470.8</v>
      </c>
      <c r="G31" s="45">
        <v>13210.3</v>
      </c>
      <c r="H31" s="45">
        <v>2331.2</v>
      </c>
      <c r="I31" s="45">
        <v>929.3</v>
      </c>
    </row>
    <row r="32" spans="1:9" s="47" customFormat="1" ht="69" customHeight="1">
      <c r="A32" s="43" t="s">
        <v>206</v>
      </c>
      <c r="B32" s="44" t="s">
        <v>203</v>
      </c>
      <c r="C32" s="45" t="s">
        <v>140</v>
      </c>
      <c r="D32" s="44" t="s">
        <v>214</v>
      </c>
      <c r="E32" s="46" t="s">
        <v>244</v>
      </c>
      <c r="F32" s="49">
        <f t="shared" si="0"/>
        <v>20000.2</v>
      </c>
      <c r="G32" s="45">
        <v>16041</v>
      </c>
      <c r="H32" s="45">
        <v>2830.8</v>
      </c>
      <c r="I32" s="45">
        <v>1128.4</v>
      </c>
    </row>
    <row r="33" spans="1:9" s="47" customFormat="1" ht="60.75" customHeight="1">
      <c r="A33" s="46" t="s">
        <v>191</v>
      </c>
      <c r="B33" s="44" t="s">
        <v>62</v>
      </c>
      <c r="C33" s="45"/>
      <c r="D33" s="44"/>
      <c r="E33" s="46"/>
      <c r="F33" s="53">
        <f>F34+F35+F36</f>
        <v>151732.1</v>
      </c>
      <c r="G33" s="53">
        <f>G34+G35+G36</f>
        <v>70014.7</v>
      </c>
      <c r="H33" s="53">
        <f>H34+H35+H36</f>
        <v>58427.9</v>
      </c>
      <c r="I33" s="53">
        <f>I34+I35+I36</f>
        <v>23289.5</v>
      </c>
    </row>
    <row r="34" spans="1:9" s="47" customFormat="1" ht="60.75" customHeight="1" hidden="1">
      <c r="A34" s="46" t="s">
        <v>63</v>
      </c>
      <c r="B34" s="44" t="s">
        <v>150</v>
      </c>
      <c r="C34" s="44" t="s">
        <v>64</v>
      </c>
      <c r="D34" s="44" t="s">
        <v>44</v>
      </c>
      <c r="E34" s="46"/>
      <c r="F34" s="53">
        <f>G34+H34+I34</f>
        <v>0</v>
      </c>
      <c r="G34" s="48"/>
      <c r="H34" s="51"/>
      <c r="I34" s="51"/>
    </row>
    <row r="35" spans="1:9" s="47" customFormat="1" ht="60.75" customHeight="1">
      <c r="A35" s="46" t="s">
        <v>215</v>
      </c>
      <c r="B35" s="44" t="s">
        <v>216</v>
      </c>
      <c r="C35" s="44" t="s">
        <v>64</v>
      </c>
      <c r="D35" s="44" t="s">
        <v>92</v>
      </c>
      <c r="E35" s="46" t="s">
        <v>163</v>
      </c>
      <c r="F35" s="53">
        <f>G35+H35+I35</f>
        <v>151732.1</v>
      </c>
      <c r="G35" s="51">
        <v>70014.7</v>
      </c>
      <c r="H35" s="51">
        <v>58427.9</v>
      </c>
      <c r="I35" s="51">
        <v>23289.5</v>
      </c>
    </row>
    <row r="36" spans="1:9" s="47" customFormat="1" ht="60.75" customHeight="1" hidden="1">
      <c r="A36" s="46" t="s">
        <v>93</v>
      </c>
      <c r="B36" s="44" t="s">
        <v>159</v>
      </c>
      <c r="C36" s="44" t="s">
        <v>64</v>
      </c>
      <c r="D36" s="44" t="s">
        <v>94</v>
      </c>
      <c r="E36" s="46"/>
      <c r="F36" s="53">
        <f>G36+H36+I36</f>
        <v>0</v>
      </c>
      <c r="G36" s="48"/>
      <c r="H36" s="51"/>
      <c r="I36" s="51"/>
    </row>
    <row r="37" spans="1:9" s="47" customFormat="1" ht="57.75" customHeight="1">
      <c r="A37" s="44" t="s">
        <v>83</v>
      </c>
      <c r="B37" s="44" t="s">
        <v>5</v>
      </c>
      <c r="C37" s="44" t="s">
        <v>48</v>
      </c>
      <c r="D37" s="44" t="s">
        <v>80</v>
      </c>
      <c r="E37" s="54"/>
      <c r="F37" s="53">
        <f>F38</f>
        <v>30461.5</v>
      </c>
      <c r="G37" s="53">
        <f aca="true" t="shared" si="1" ref="G37:I38">G38</f>
        <v>0</v>
      </c>
      <c r="H37" s="53">
        <f t="shared" si="1"/>
        <v>10966.5</v>
      </c>
      <c r="I37" s="53">
        <f t="shared" si="1"/>
        <v>19495</v>
      </c>
    </row>
    <row r="38" spans="1:9" s="47" customFormat="1" ht="85.5" customHeight="1">
      <c r="A38" s="44" t="s">
        <v>84</v>
      </c>
      <c r="B38" s="44" t="s">
        <v>6</v>
      </c>
      <c r="C38" s="44" t="s">
        <v>48</v>
      </c>
      <c r="D38" s="44" t="s">
        <v>80</v>
      </c>
      <c r="E38" s="55"/>
      <c r="F38" s="53">
        <f>F39</f>
        <v>30461.5</v>
      </c>
      <c r="G38" s="53">
        <f t="shared" si="1"/>
        <v>0</v>
      </c>
      <c r="H38" s="53">
        <f t="shared" si="1"/>
        <v>10966.5</v>
      </c>
      <c r="I38" s="53">
        <f t="shared" si="1"/>
        <v>19495</v>
      </c>
    </row>
    <row r="39" spans="1:9" s="47" customFormat="1" ht="63.75" customHeight="1">
      <c r="A39" s="44" t="s">
        <v>85</v>
      </c>
      <c r="B39" s="44" t="s">
        <v>7</v>
      </c>
      <c r="C39" s="44" t="s">
        <v>48</v>
      </c>
      <c r="D39" s="44" t="s">
        <v>80</v>
      </c>
      <c r="E39" s="46" t="s">
        <v>241</v>
      </c>
      <c r="F39" s="53">
        <f>G39+H39+I39</f>
        <v>30461.5</v>
      </c>
      <c r="G39" s="51"/>
      <c r="H39" s="51">
        <v>10966.5</v>
      </c>
      <c r="I39" s="51">
        <v>19495</v>
      </c>
    </row>
    <row r="40" spans="1:9" s="47" customFormat="1" ht="59.25" customHeight="1">
      <c r="A40" s="44" t="s">
        <v>86</v>
      </c>
      <c r="B40" s="44" t="s">
        <v>8</v>
      </c>
      <c r="C40" s="44" t="s">
        <v>48</v>
      </c>
      <c r="D40" s="44" t="s">
        <v>81</v>
      </c>
      <c r="E40" s="48"/>
      <c r="F40" s="49">
        <f>F41</f>
        <v>200</v>
      </c>
      <c r="G40" s="49">
        <f>G41</f>
        <v>0</v>
      </c>
      <c r="H40" s="49">
        <f>H41</f>
        <v>0</v>
      </c>
      <c r="I40" s="49">
        <f>I41</f>
        <v>200</v>
      </c>
    </row>
    <row r="41" spans="1:9" s="47" customFormat="1" ht="67.5" customHeight="1">
      <c r="A41" s="44" t="s">
        <v>87</v>
      </c>
      <c r="B41" s="44" t="s">
        <v>9</v>
      </c>
      <c r="C41" s="44" t="s">
        <v>48</v>
      </c>
      <c r="D41" s="44" t="s">
        <v>168</v>
      </c>
      <c r="E41" s="46" t="s">
        <v>52</v>
      </c>
      <c r="F41" s="49">
        <f>G41+H41+I41</f>
        <v>200</v>
      </c>
      <c r="G41" s="48"/>
      <c r="H41" s="48"/>
      <c r="I41" s="49">
        <v>200</v>
      </c>
    </row>
    <row r="42" spans="1:9" ht="63.75" customHeight="1">
      <c r="A42" s="5" t="s">
        <v>88</v>
      </c>
      <c r="B42" s="5" t="s">
        <v>10</v>
      </c>
      <c r="C42" s="5" t="s">
        <v>48</v>
      </c>
      <c r="D42" s="5" t="s">
        <v>57</v>
      </c>
      <c r="F42" s="11">
        <f>F43+F44</f>
        <v>3786301.7</v>
      </c>
      <c r="G42" s="11">
        <f>G43+G44</f>
        <v>0</v>
      </c>
      <c r="H42" s="11">
        <f>H43+H44</f>
        <v>2305013.7</v>
      </c>
      <c r="I42" s="11">
        <f>I43+I44</f>
        <v>1481288</v>
      </c>
    </row>
    <row r="43" spans="1:9" ht="144" customHeight="1">
      <c r="A43" s="5" t="s">
        <v>89</v>
      </c>
      <c r="B43" s="5" t="s">
        <v>11</v>
      </c>
      <c r="C43" s="5" t="s">
        <v>48</v>
      </c>
      <c r="D43" s="5" t="s">
        <v>57</v>
      </c>
      <c r="E43" s="9" t="s">
        <v>156</v>
      </c>
      <c r="F43" s="3">
        <f>G43+H43+I43</f>
        <v>3779737.7</v>
      </c>
      <c r="G43" s="6"/>
      <c r="H43" s="18">
        <v>2298449.7</v>
      </c>
      <c r="I43" s="18">
        <v>1481288</v>
      </c>
    </row>
    <row r="44" spans="1:9" ht="144" customHeight="1">
      <c r="A44" s="33" t="s">
        <v>130</v>
      </c>
      <c r="B44" s="16" t="s">
        <v>131</v>
      </c>
      <c r="C44" s="5" t="s">
        <v>48</v>
      </c>
      <c r="D44" s="5" t="s">
        <v>133</v>
      </c>
      <c r="E44" s="9" t="s">
        <v>132</v>
      </c>
      <c r="F44" s="15">
        <f>H44</f>
        <v>6564</v>
      </c>
      <c r="G44" s="12"/>
      <c r="H44" s="18">
        <v>6564</v>
      </c>
      <c r="I44" s="32"/>
    </row>
    <row r="45" spans="1:9" ht="144" customHeight="1">
      <c r="A45" s="16" t="s">
        <v>119</v>
      </c>
      <c r="B45" s="16" t="s">
        <v>120</v>
      </c>
      <c r="C45" s="5" t="s">
        <v>48</v>
      </c>
      <c r="D45" s="5" t="s">
        <v>121</v>
      </c>
      <c r="E45" s="56" t="s">
        <v>230</v>
      </c>
      <c r="F45" s="15">
        <f>G45+H45+I45</f>
        <v>4038</v>
      </c>
      <c r="G45" s="12"/>
      <c r="H45" s="18">
        <v>4038</v>
      </c>
      <c r="I45" s="32"/>
    </row>
    <row r="46" spans="1:9" ht="114" customHeight="1">
      <c r="A46" s="80">
        <v>2</v>
      </c>
      <c r="B46" s="80" t="s">
        <v>115</v>
      </c>
      <c r="C46" s="84" t="s">
        <v>3</v>
      </c>
      <c r="D46" s="22" t="s">
        <v>164</v>
      </c>
      <c r="E46" s="22"/>
      <c r="F46" s="82">
        <f>G46+H46+I46</f>
        <v>8503750.05</v>
      </c>
      <c r="G46" s="82">
        <f>G48+G52+G69+G71</f>
        <v>879835.89</v>
      </c>
      <c r="H46" s="82">
        <f>H48+H52+H69+H71+H78</f>
        <v>5115645.16</v>
      </c>
      <c r="I46" s="82">
        <f>I48+I52+I69+I71</f>
        <v>2508269</v>
      </c>
    </row>
    <row r="47" spans="1:9" ht="156.75" customHeight="1">
      <c r="A47" s="81"/>
      <c r="B47" s="81"/>
      <c r="C47" s="85"/>
      <c r="D47" s="42" t="s">
        <v>167</v>
      </c>
      <c r="E47" s="22"/>
      <c r="F47" s="83"/>
      <c r="G47" s="83"/>
      <c r="H47" s="83"/>
      <c r="I47" s="83"/>
    </row>
    <row r="48" spans="1:9" ht="136.5" customHeight="1">
      <c r="A48" s="16" t="s">
        <v>12</v>
      </c>
      <c r="B48" s="16" t="s">
        <v>13</v>
      </c>
      <c r="C48" s="16" t="s">
        <v>49</v>
      </c>
      <c r="D48" s="5" t="s">
        <v>166</v>
      </c>
      <c r="E48" s="13"/>
      <c r="F48" s="15">
        <f>F49+F50+F51</f>
        <v>658278.9999999999</v>
      </c>
      <c r="G48" s="15">
        <f>G49+G50+G51</f>
        <v>27520.04</v>
      </c>
      <c r="H48" s="15">
        <f>H49+H50+H51</f>
        <v>190718.96</v>
      </c>
      <c r="I48" s="15">
        <f>I49+I50+I51</f>
        <v>440040</v>
      </c>
    </row>
    <row r="49" spans="1:9" ht="205.5" customHeight="1">
      <c r="A49" s="5" t="s">
        <v>14</v>
      </c>
      <c r="B49" s="5" t="s">
        <v>15</v>
      </c>
      <c r="C49" s="5" t="s">
        <v>47</v>
      </c>
      <c r="D49" s="5" t="s">
        <v>165</v>
      </c>
      <c r="E49" s="9" t="s">
        <v>243</v>
      </c>
      <c r="F49" s="3">
        <f>G49+H49+I49</f>
        <v>543900.08</v>
      </c>
      <c r="G49" s="35">
        <v>27520.04</v>
      </c>
      <c r="H49" s="35">
        <v>129530.04</v>
      </c>
      <c r="I49" s="35">
        <v>386850</v>
      </c>
    </row>
    <row r="50" spans="1:9" ht="212.25" customHeight="1">
      <c r="A50" s="5" t="s">
        <v>16</v>
      </c>
      <c r="B50" s="5" t="s">
        <v>17</v>
      </c>
      <c r="C50" s="5" t="s">
        <v>48</v>
      </c>
      <c r="D50" s="5" t="s">
        <v>170</v>
      </c>
      <c r="E50" s="9" t="s">
        <v>127</v>
      </c>
      <c r="F50" s="3">
        <f>G50+H50+I50</f>
        <v>9155.32</v>
      </c>
      <c r="G50" s="6"/>
      <c r="H50" s="18">
        <v>8577.32</v>
      </c>
      <c r="I50" s="18">
        <v>578</v>
      </c>
    </row>
    <row r="51" spans="1:9" ht="69" customHeight="1">
      <c r="A51" s="5" t="s">
        <v>18</v>
      </c>
      <c r="B51" s="5" t="s">
        <v>19</v>
      </c>
      <c r="C51" s="5" t="s">
        <v>48</v>
      </c>
      <c r="D51" s="5" t="s">
        <v>45</v>
      </c>
      <c r="E51" s="9" t="s">
        <v>65</v>
      </c>
      <c r="F51" s="3">
        <f>G51+H51+I51</f>
        <v>105223.6</v>
      </c>
      <c r="G51" s="6"/>
      <c r="H51" s="18">
        <v>52611.6</v>
      </c>
      <c r="I51" s="18">
        <v>52612</v>
      </c>
    </row>
    <row r="52" spans="1:9" ht="72.75" customHeight="1">
      <c r="A52" s="5" t="s">
        <v>20</v>
      </c>
      <c r="B52" s="5" t="s">
        <v>21</v>
      </c>
      <c r="C52" s="5"/>
      <c r="D52" s="5"/>
      <c r="E52" s="5"/>
      <c r="F52" s="3">
        <f>F53+F67+F68+F61</f>
        <v>2668848.65</v>
      </c>
      <c r="G52" s="3">
        <f>G53+G67+G68+G61</f>
        <v>852315.85</v>
      </c>
      <c r="H52" s="3">
        <f>H53+H67+H68+H61</f>
        <v>1228667.7</v>
      </c>
      <c r="I52" s="3">
        <f>I53+I67+I68+I61</f>
        <v>587865.1</v>
      </c>
    </row>
    <row r="53" spans="1:9" ht="56.25" customHeight="1">
      <c r="A53" s="5" t="s">
        <v>22</v>
      </c>
      <c r="B53" s="5" t="s">
        <v>97</v>
      </c>
      <c r="C53" s="5" t="s">
        <v>90</v>
      </c>
      <c r="D53" s="5" t="s">
        <v>104</v>
      </c>
      <c r="E53" s="8"/>
      <c r="F53" s="3">
        <f>F54+F55+F56+F57+F58+F59+F60</f>
        <v>2221885.7</v>
      </c>
      <c r="G53" s="3">
        <f>G54+G55+G56+G57+G58+G59+G60</f>
        <v>850000</v>
      </c>
      <c r="H53" s="3">
        <f>H54+H55+H56+H57+H58+H59+H60</f>
        <v>979396.7000000001</v>
      </c>
      <c r="I53" s="3">
        <f>I54+I55+I56+I57+I58+I59+I60</f>
        <v>392489</v>
      </c>
    </row>
    <row r="54" spans="1:9" ht="43.5" customHeight="1">
      <c r="A54" s="5" t="s">
        <v>217</v>
      </c>
      <c r="B54" s="5" t="s">
        <v>95</v>
      </c>
      <c r="C54" s="5" t="s">
        <v>90</v>
      </c>
      <c r="D54" s="5" t="s">
        <v>220</v>
      </c>
      <c r="E54" s="9" t="s">
        <v>248</v>
      </c>
      <c r="F54" s="18">
        <f aca="true" t="shared" si="2" ref="F54:F60">G54+H54+I54</f>
        <v>647092.2000000001</v>
      </c>
      <c r="G54" s="35">
        <v>250000</v>
      </c>
      <c r="H54" s="35">
        <v>283920.9</v>
      </c>
      <c r="I54" s="35">
        <v>113171.3</v>
      </c>
    </row>
    <row r="55" spans="1:9" ht="66.75" customHeight="1" hidden="1">
      <c r="A55" s="5" t="s">
        <v>54</v>
      </c>
      <c r="B55" s="5" t="s">
        <v>98</v>
      </c>
      <c r="C55" s="5" t="s">
        <v>90</v>
      </c>
      <c r="D55" s="5" t="s">
        <v>53</v>
      </c>
      <c r="E55" s="9"/>
      <c r="F55" s="19">
        <f t="shared" si="2"/>
        <v>0</v>
      </c>
      <c r="G55" s="18"/>
      <c r="H55" s="18"/>
      <c r="I55" s="35"/>
    </row>
    <row r="56" spans="1:9" ht="66.75" customHeight="1">
      <c r="A56" s="5" t="s">
        <v>218</v>
      </c>
      <c r="B56" s="17" t="s">
        <v>99</v>
      </c>
      <c r="C56" s="5" t="s">
        <v>90</v>
      </c>
      <c r="D56" s="5" t="s">
        <v>53</v>
      </c>
      <c r="E56" s="9" t="s">
        <v>247</v>
      </c>
      <c r="F56" s="19">
        <f t="shared" si="2"/>
        <v>543500.6</v>
      </c>
      <c r="G56" s="18">
        <v>250000</v>
      </c>
      <c r="H56" s="18">
        <v>209852.9</v>
      </c>
      <c r="I56" s="18">
        <v>83647.7</v>
      </c>
    </row>
    <row r="57" spans="1:9" ht="66.75" customHeight="1">
      <c r="A57" s="5" t="s">
        <v>219</v>
      </c>
      <c r="B57" s="17" t="s">
        <v>100</v>
      </c>
      <c r="C57" s="5" t="s">
        <v>90</v>
      </c>
      <c r="D57" s="5" t="s">
        <v>220</v>
      </c>
      <c r="E57" s="9" t="s">
        <v>247</v>
      </c>
      <c r="F57" s="19">
        <f t="shared" si="2"/>
        <v>724705.5</v>
      </c>
      <c r="G57" s="18">
        <v>250000</v>
      </c>
      <c r="H57" s="18">
        <v>339414.4</v>
      </c>
      <c r="I57" s="18">
        <v>135291.1</v>
      </c>
    </row>
    <row r="58" spans="1:9" ht="66.75" customHeight="1">
      <c r="A58" s="5" t="s">
        <v>222</v>
      </c>
      <c r="B58" s="17" t="s">
        <v>221</v>
      </c>
      <c r="C58" s="5" t="s">
        <v>90</v>
      </c>
      <c r="D58" s="5" t="s">
        <v>53</v>
      </c>
      <c r="E58" s="9" t="s">
        <v>247</v>
      </c>
      <c r="F58" s="19">
        <f t="shared" si="2"/>
        <v>304487.4</v>
      </c>
      <c r="G58" s="18">
        <v>100000</v>
      </c>
      <c r="H58" s="18">
        <v>146208.5</v>
      </c>
      <c r="I58" s="18">
        <v>58278.9</v>
      </c>
    </row>
    <row r="59" spans="1:9" ht="66.75" customHeight="1" hidden="1">
      <c r="A59" s="5" t="s">
        <v>237</v>
      </c>
      <c r="B59" s="17" t="s">
        <v>151</v>
      </c>
      <c r="C59" s="5" t="s">
        <v>90</v>
      </c>
      <c r="D59" s="5"/>
      <c r="E59" s="9" t="s">
        <v>224</v>
      </c>
      <c r="F59" s="19">
        <f t="shared" si="2"/>
        <v>0</v>
      </c>
      <c r="G59" s="18"/>
      <c r="H59" s="18"/>
      <c r="I59" s="35"/>
    </row>
    <row r="60" spans="1:9" ht="66.75" customHeight="1">
      <c r="A60" s="5" t="s">
        <v>96</v>
      </c>
      <c r="B60" s="17" t="s">
        <v>234</v>
      </c>
      <c r="C60" s="5" t="s">
        <v>90</v>
      </c>
      <c r="D60" s="5" t="s">
        <v>238</v>
      </c>
      <c r="E60" s="9" t="s">
        <v>247</v>
      </c>
      <c r="F60" s="19">
        <f t="shared" si="2"/>
        <v>2100</v>
      </c>
      <c r="G60" s="18"/>
      <c r="H60" s="18"/>
      <c r="I60" s="35">
        <v>2100</v>
      </c>
    </row>
    <row r="61" spans="1:9" ht="95.25" customHeight="1">
      <c r="A61" s="5" t="s">
        <v>82</v>
      </c>
      <c r="B61" s="17" t="s">
        <v>101</v>
      </c>
      <c r="C61" s="5" t="s">
        <v>90</v>
      </c>
      <c r="D61" s="5"/>
      <c r="E61" s="9"/>
      <c r="F61" s="3">
        <f>F62+F63+F65+F66</f>
        <v>355859.3</v>
      </c>
      <c r="G61" s="3">
        <f>G62+G63+G65+G66</f>
        <v>0</v>
      </c>
      <c r="H61" s="3">
        <f>H62+H63+H65+H66</f>
        <v>248862.3</v>
      </c>
      <c r="I61" s="3">
        <f>I62+I63+I65+I66</f>
        <v>106997</v>
      </c>
    </row>
    <row r="62" spans="1:9" ht="95.25" customHeight="1">
      <c r="A62" s="5" t="s">
        <v>223</v>
      </c>
      <c r="B62" s="17" t="s">
        <v>153</v>
      </c>
      <c r="C62" s="5" t="s">
        <v>90</v>
      </c>
      <c r="D62" s="5" t="s">
        <v>102</v>
      </c>
      <c r="E62" s="9" t="s">
        <v>249</v>
      </c>
      <c r="F62" s="18">
        <f aca="true" t="shared" si="3" ref="F62:F68">G62+H62+I62</f>
        <v>160723</v>
      </c>
      <c r="G62" s="3"/>
      <c r="H62" s="3">
        <v>114916.9</v>
      </c>
      <c r="I62" s="3">
        <v>45806.1</v>
      </c>
    </row>
    <row r="63" spans="1:9" ht="95.25" customHeight="1">
      <c r="A63" s="5" t="s">
        <v>103</v>
      </c>
      <c r="B63" s="17" t="s">
        <v>152</v>
      </c>
      <c r="C63" s="5" t="s">
        <v>90</v>
      </c>
      <c r="D63" s="5" t="s">
        <v>102</v>
      </c>
      <c r="E63" s="9" t="s">
        <v>249</v>
      </c>
      <c r="F63" s="18">
        <f t="shared" si="3"/>
        <v>187336.3</v>
      </c>
      <c r="G63" s="6"/>
      <c r="H63" s="35">
        <v>133945.4</v>
      </c>
      <c r="I63" s="18">
        <v>53390.9</v>
      </c>
    </row>
    <row r="64" spans="1:9" ht="95.25" customHeight="1" hidden="1">
      <c r="A64" s="5" t="s">
        <v>154</v>
      </c>
      <c r="B64" s="17" t="s">
        <v>155</v>
      </c>
      <c r="C64" s="5" t="s">
        <v>90</v>
      </c>
      <c r="D64" s="5" t="s">
        <v>102</v>
      </c>
      <c r="E64" s="9" t="s">
        <v>224</v>
      </c>
      <c r="F64" s="18">
        <f t="shared" si="3"/>
        <v>0</v>
      </c>
      <c r="G64" s="6"/>
      <c r="H64" s="35"/>
      <c r="I64" s="18"/>
    </row>
    <row r="65" spans="1:9" ht="95.25" customHeight="1">
      <c r="A65" s="5" t="s">
        <v>227</v>
      </c>
      <c r="B65" s="14" t="s">
        <v>160</v>
      </c>
      <c r="C65" s="5" t="s">
        <v>90</v>
      </c>
      <c r="D65" s="5" t="s">
        <v>102</v>
      </c>
      <c r="E65" s="9" t="s">
        <v>225</v>
      </c>
      <c r="F65" s="18">
        <f t="shared" si="3"/>
        <v>4000</v>
      </c>
      <c r="G65" s="6"/>
      <c r="H65" s="35"/>
      <c r="I65" s="18">
        <v>4000</v>
      </c>
    </row>
    <row r="66" spans="1:9" ht="95.25" customHeight="1">
      <c r="A66" s="5" t="s">
        <v>228</v>
      </c>
      <c r="B66" s="14" t="s">
        <v>161</v>
      </c>
      <c r="C66" s="5" t="s">
        <v>90</v>
      </c>
      <c r="D66" s="5" t="s">
        <v>102</v>
      </c>
      <c r="E66" s="9" t="s">
        <v>226</v>
      </c>
      <c r="F66" s="18">
        <f t="shared" si="3"/>
        <v>3800</v>
      </c>
      <c r="G66" s="6"/>
      <c r="H66" s="35"/>
      <c r="I66" s="18">
        <v>3800</v>
      </c>
    </row>
    <row r="67" spans="1:9" ht="78.75" customHeight="1">
      <c r="A67" s="5" t="s">
        <v>23</v>
      </c>
      <c r="B67" s="5" t="s">
        <v>24</v>
      </c>
      <c r="C67" s="5" t="s">
        <v>47</v>
      </c>
      <c r="D67" s="5" t="s">
        <v>56</v>
      </c>
      <c r="E67" s="9" t="s">
        <v>162</v>
      </c>
      <c r="F67" s="3">
        <f t="shared" si="3"/>
        <v>77765.55</v>
      </c>
      <c r="G67" s="18">
        <v>2315.85</v>
      </c>
      <c r="H67" s="18">
        <v>408.7</v>
      </c>
      <c r="I67" s="18">
        <v>75041</v>
      </c>
    </row>
    <row r="68" spans="1:9" ht="102" customHeight="1">
      <c r="A68" s="5" t="s">
        <v>25</v>
      </c>
      <c r="B68" s="5" t="s">
        <v>26</v>
      </c>
      <c r="C68" s="5" t="s">
        <v>47</v>
      </c>
      <c r="D68" s="5" t="s">
        <v>67</v>
      </c>
      <c r="E68" s="9" t="s">
        <v>78</v>
      </c>
      <c r="F68" s="3">
        <f t="shared" si="3"/>
        <v>13338.1</v>
      </c>
      <c r="G68" s="6"/>
      <c r="H68" s="6"/>
      <c r="I68" s="18">
        <v>13338.1</v>
      </c>
    </row>
    <row r="69" spans="1:9" ht="97.5" customHeight="1">
      <c r="A69" s="5" t="s">
        <v>27</v>
      </c>
      <c r="B69" s="5" t="s">
        <v>28</v>
      </c>
      <c r="C69" s="5" t="s">
        <v>47</v>
      </c>
      <c r="D69" s="5" t="s">
        <v>55</v>
      </c>
      <c r="E69" s="8"/>
      <c r="F69" s="3">
        <f>F70</f>
        <v>390</v>
      </c>
      <c r="G69" s="3">
        <f>G70</f>
        <v>0</v>
      </c>
      <c r="H69" s="3">
        <f>H70</f>
        <v>0</v>
      </c>
      <c r="I69" s="3">
        <f>I70</f>
        <v>390</v>
      </c>
    </row>
    <row r="70" spans="1:9" ht="318.75">
      <c r="A70" s="5" t="s">
        <v>29</v>
      </c>
      <c r="B70" s="5" t="s">
        <v>30</v>
      </c>
      <c r="C70" s="5" t="s">
        <v>48</v>
      </c>
      <c r="D70" s="5" t="s">
        <v>169</v>
      </c>
      <c r="E70" s="9" t="s">
        <v>66</v>
      </c>
      <c r="F70" s="3">
        <f>G70+H70+I70</f>
        <v>390</v>
      </c>
      <c r="G70" s="6"/>
      <c r="H70" s="6"/>
      <c r="I70" s="11">
        <v>390</v>
      </c>
    </row>
    <row r="71" spans="1:9" ht="166.5" customHeight="1">
      <c r="A71" s="5" t="s">
        <v>31</v>
      </c>
      <c r="B71" s="5" t="s">
        <v>60</v>
      </c>
      <c r="C71" s="5" t="s">
        <v>48</v>
      </c>
      <c r="D71" s="5"/>
      <c r="E71" s="9"/>
      <c r="F71" s="3">
        <f>F72+F73+F74+F75+F76+F77</f>
        <v>5167166.4</v>
      </c>
      <c r="G71" s="3">
        <f>G72+G73+G74+G75+G76+G77</f>
        <v>0</v>
      </c>
      <c r="H71" s="3">
        <f>H72+H73+H74+H75+H76+H77</f>
        <v>3687192.5</v>
      </c>
      <c r="I71" s="3">
        <f>I72+I73+I74+I75+I76+I77</f>
        <v>1479973.9</v>
      </c>
    </row>
    <row r="72" spans="1:9" ht="130.5" customHeight="1">
      <c r="A72" s="5" t="s">
        <v>32</v>
      </c>
      <c r="B72" s="5" t="s">
        <v>33</v>
      </c>
      <c r="C72" s="5" t="s">
        <v>48</v>
      </c>
      <c r="D72" s="5" t="s">
        <v>68</v>
      </c>
      <c r="E72" s="9" t="s">
        <v>128</v>
      </c>
      <c r="F72" s="3">
        <f aca="true" t="shared" si="4" ref="F72:F77">G72+H72+I72</f>
        <v>4292505.4</v>
      </c>
      <c r="G72" s="6"/>
      <c r="H72" s="18">
        <v>3687192.5</v>
      </c>
      <c r="I72" s="18">
        <v>605312.9</v>
      </c>
    </row>
    <row r="73" spans="1:9" ht="129.75" customHeight="1">
      <c r="A73" s="5" t="s">
        <v>34</v>
      </c>
      <c r="B73" s="5" t="s">
        <v>35</v>
      </c>
      <c r="C73" s="5" t="s">
        <v>48</v>
      </c>
      <c r="D73" s="5" t="s">
        <v>69</v>
      </c>
      <c r="E73" s="9" t="s">
        <v>74</v>
      </c>
      <c r="F73" s="3">
        <f t="shared" si="4"/>
        <v>704317</v>
      </c>
      <c r="G73" s="6"/>
      <c r="H73" s="6"/>
      <c r="I73" s="18">
        <v>704317</v>
      </c>
    </row>
    <row r="74" spans="1:9" ht="114.75" customHeight="1">
      <c r="A74" s="5" t="s">
        <v>36</v>
      </c>
      <c r="B74" s="5" t="s">
        <v>58</v>
      </c>
      <c r="C74" s="5" t="s">
        <v>48</v>
      </c>
      <c r="D74" s="5" t="s">
        <v>70</v>
      </c>
      <c r="E74" s="9" t="s">
        <v>75</v>
      </c>
      <c r="F74" s="3">
        <f t="shared" si="4"/>
        <v>151980</v>
      </c>
      <c r="G74" s="6"/>
      <c r="H74" s="6"/>
      <c r="I74" s="18">
        <v>151980</v>
      </c>
    </row>
    <row r="75" spans="1:9" ht="104.25" customHeight="1">
      <c r="A75" s="5" t="s">
        <v>37</v>
      </c>
      <c r="B75" s="5" t="s">
        <v>59</v>
      </c>
      <c r="C75" s="5" t="s">
        <v>48</v>
      </c>
      <c r="D75" s="5" t="s">
        <v>71</v>
      </c>
      <c r="E75" s="9" t="s">
        <v>75</v>
      </c>
      <c r="F75" s="3">
        <f t="shared" si="4"/>
        <v>14210</v>
      </c>
      <c r="G75" s="6"/>
      <c r="H75" s="6"/>
      <c r="I75" s="18">
        <v>14210</v>
      </c>
    </row>
    <row r="76" spans="1:9" ht="70.5" customHeight="1">
      <c r="A76" s="5" t="s">
        <v>38</v>
      </c>
      <c r="B76" s="5" t="s">
        <v>39</v>
      </c>
      <c r="C76" s="5" t="s">
        <v>48</v>
      </c>
      <c r="D76" s="5" t="s">
        <v>72</v>
      </c>
      <c r="E76" s="9" t="s">
        <v>76</v>
      </c>
      <c r="F76" s="3">
        <f t="shared" si="4"/>
        <v>2263</v>
      </c>
      <c r="G76" s="6"/>
      <c r="H76" s="6"/>
      <c r="I76" s="18">
        <v>2263</v>
      </c>
    </row>
    <row r="77" spans="1:9" ht="75.75" customHeight="1">
      <c r="A77" s="5" t="s">
        <v>40</v>
      </c>
      <c r="B77" s="5" t="s">
        <v>41</v>
      </c>
      <c r="C77" s="5" t="s">
        <v>48</v>
      </c>
      <c r="D77" s="5" t="s">
        <v>73</v>
      </c>
      <c r="E77" s="9" t="s">
        <v>77</v>
      </c>
      <c r="F77" s="3">
        <f t="shared" si="4"/>
        <v>1891</v>
      </c>
      <c r="G77" s="6"/>
      <c r="H77" s="6"/>
      <c r="I77" s="18">
        <v>1891</v>
      </c>
    </row>
    <row r="78" spans="1:9" ht="75.75" customHeight="1">
      <c r="A78" s="9" t="s">
        <v>125</v>
      </c>
      <c r="B78" s="5" t="s">
        <v>120</v>
      </c>
      <c r="C78" s="5" t="s">
        <v>48</v>
      </c>
      <c r="D78" s="5" t="s">
        <v>124</v>
      </c>
      <c r="E78" s="9" t="s">
        <v>229</v>
      </c>
      <c r="F78" s="3">
        <f>H78</f>
        <v>9066</v>
      </c>
      <c r="G78" s="6"/>
      <c r="H78" s="18">
        <v>9066</v>
      </c>
      <c r="I78" s="11"/>
    </row>
    <row r="79" spans="1:9" ht="79.5" customHeight="1">
      <c r="A79" s="25" t="s">
        <v>117</v>
      </c>
      <c r="B79" s="22" t="s">
        <v>116</v>
      </c>
      <c r="C79" s="22"/>
      <c r="D79" s="22"/>
      <c r="E79" s="22"/>
      <c r="F79" s="26">
        <f>F80+F81</f>
        <v>7769</v>
      </c>
      <c r="G79" s="26">
        <f>G80+G81</f>
        <v>0</v>
      </c>
      <c r="H79" s="26">
        <f>H80+H81</f>
        <v>0</v>
      </c>
      <c r="I79" s="26">
        <f>I80+I81</f>
        <v>7769</v>
      </c>
    </row>
    <row r="80" spans="1:9" ht="102" customHeight="1">
      <c r="A80" s="1" t="s">
        <v>42</v>
      </c>
      <c r="B80" s="2" t="s">
        <v>50</v>
      </c>
      <c r="C80" s="2" t="s">
        <v>105</v>
      </c>
      <c r="D80" s="39" t="s">
        <v>171</v>
      </c>
      <c r="E80" s="1" t="s">
        <v>231</v>
      </c>
      <c r="F80" s="4">
        <f>G80+H80+I80</f>
        <v>6500</v>
      </c>
      <c r="G80" s="31"/>
      <c r="H80" s="6"/>
      <c r="I80" s="18">
        <v>6500</v>
      </c>
    </row>
    <row r="81" spans="1:9" ht="111" customHeight="1">
      <c r="A81" s="1" t="s">
        <v>43</v>
      </c>
      <c r="B81" s="2" t="s">
        <v>51</v>
      </c>
      <c r="C81" s="2" t="s">
        <v>105</v>
      </c>
      <c r="D81" s="40" t="s">
        <v>172</v>
      </c>
      <c r="E81" s="1" t="s">
        <v>232</v>
      </c>
      <c r="F81" s="4">
        <f>G81+H81+I81</f>
        <v>1269</v>
      </c>
      <c r="G81" s="31"/>
      <c r="H81" s="6"/>
      <c r="I81" s="18">
        <v>1269</v>
      </c>
    </row>
    <row r="82" spans="1:9" ht="76.5" customHeight="1">
      <c r="A82" s="27"/>
      <c r="B82" s="28" t="s">
        <v>118</v>
      </c>
      <c r="C82" s="28" t="s">
        <v>48</v>
      </c>
      <c r="D82" s="41" t="s">
        <v>46</v>
      </c>
      <c r="E82" s="25" t="s">
        <v>129</v>
      </c>
      <c r="F82" s="29">
        <f>G82+H82+I82</f>
        <v>79902.26999999999</v>
      </c>
      <c r="G82" s="23"/>
      <c r="H82" s="36">
        <v>43683.27</v>
      </c>
      <c r="I82" s="36">
        <v>36219</v>
      </c>
    </row>
    <row r="83" spans="1:9" ht="165.75" customHeight="1">
      <c r="A83" s="74"/>
      <c r="B83" s="76" t="s">
        <v>122</v>
      </c>
      <c r="C83" s="76" t="s">
        <v>126</v>
      </c>
      <c r="D83" s="76" t="s">
        <v>123</v>
      </c>
      <c r="E83" s="37" t="s">
        <v>239</v>
      </c>
      <c r="F83" s="77">
        <f>G83+H83</f>
        <v>118087</v>
      </c>
      <c r="G83" s="78">
        <v>4286</v>
      </c>
      <c r="H83" s="78">
        <v>113801</v>
      </c>
      <c r="I83" s="79"/>
    </row>
    <row r="84" spans="1:9" ht="169.5" customHeight="1">
      <c r="A84" s="75"/>
      <c r="B84" s="76"/>
      <c r="C84" s="76"/>
      <c r="D84" s="76"/>
      <c r="E84" s="38" t="s">
        <v>240</v>
      </c>
      <c r="F84" s="77"/>
      <c r="G84" s="78"/>
      <c r="H84" s="78"/>
      <c r="I84" s="79"/>
    </row>
    <row r="97" ht="15"/>
    <row r="98" ht="15"/>
    <row r="99" ht="15"/>
  </sheetData>
  <sheetProtection/>
  <mergeCells count="25">
    <mergeCell ref="A46:A47"/>
    <mergeCell ref="I46:I47"/>
    <mergeCell ref="H46:H47"/>
    <mergeCell ref="G46:G47"/>
    <mergeCell ref="F46:F47"/>
    <mergeCell ref="C46:C47"/>
    <mergeCell ref="B46:B47"/>
    <mergeCell ref="A83:A84"/>
    <mergeCell ref="B83:B84"/>
    <mergeCell ref="F83:F84"/>
    <mergeCell ref="G83:G84"/>
    <mergeCell ref="H83:H84"/>
    <mergeCell ref="I83:I84"/>
    <mergeCell ref="D83:D84"/>
    <mergeCell ref="C83:C84"/>
    <mergeCell ref="D1:F1"/>
    <mergeCell ref="A2:F2"/>
    <mergeCell ref="F3:I3"/>
    <mergeCell ref="G4:I4"/>
    <mergeCell ref="A3:A5"/>
    <mergeCell ref="B3:B5"/>
    <mergeCell ref="C3:C5"/>
    <mergeCell ref="D3:D5"/>
    <mergeCell ref="E3:E5"/>
    <mergeCell ref="F4:F5"/>
  </mergeCells>
  <printOptions/>
  <pageMargins left="0.31496062992125984" right="0" top="0.35433070866141736" bottom="0.35433070866141736" header="0.31496062992125984" footer="0.3149606299212598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27" sqref="K26:K2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Voronezh cityhall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yavavramenko</dc:creator>
  <cp:keywords/>
  <dc:description/>
  <cp:lastModifiedBy>Авраменко Я.В.</cp:lastModifiedBy>
  <cp:lastPrinted>2019-02-01T12:20:17Z</cp:lastPrinted>
  <dcterms:created xsi:type="dcterms:W3CDTF">2015-12-17T12:38:47Z</dcterms:created>
  <dcterms:modified xsi:type="dcterms:W3CDTF">2019-07-15T05:56:42Z</dcterms:modified>
  <cp:category/>
  <cp:version/>
  <cp:contentType/>
  <cp:contentStatus/>
</cp:coreProperties>
</file>